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315" windowWidth="12150" windowHeight="7095" firstSheet="1" activeTab="5"/>
  </bookViews>
  <sheets>
    <sheet name="rawData1" sheetId="1" state="veryHidden" r:id="rId1"/>
    <sheet name="Contents" sheetId="2" r:id="rId2"/>
    <sheet name="Demographics" sheetId="3" r:id="rId3"/>
    <sheet name="Main Data" sheetId="4" r:id="rId4"/>
    <sheet name="Levels" sheetId="5" r:id="rId5"/>
    <sheet name="Normal Vision" sheetId="6" r:id="rId6"/>
    <sheet name="Mobility Questionaire" sheetId="7" r:id="rId7"/>
    <sheet name="Catch Trials" sheetId="8" r:id="rId8"/>
  </sheets>
  <definedNames>
    <definedName name="_xlfn.AVERAGEIF" hidden="1">#NAME?</definedName>
    <definedName name="_xlfn.QUARTILE.EXC" hidden="1">#NAME?</definedName>
  </definedNames>
  <calcPr fullCalcOnLoad="1"/>
</workbook>
</file>

<file path=xl/comments4.xml><?xml version="1.0" encoding="utf-8"?>
<comments xmlns="http://schemas.openxmlformats.org/spreadsheetml/2006/main">
  <authors>
    <author>Houston, Kevin</author>
  </authors>
  <commentList>
    <comment ref="J20" authorId="0">
      <text>
        <r>
          <rPr>
            <b/>
            <sz val="9"/>
            <rFont val="Tahoma"/>
            <family val="2"/>
          </rPr>
          <t>Houston, Kevin:</t>
        </r>
        <r>
          <rPr>
            <sz val="9"/>
            <rFont val="Tahoma"/>
            <family val="2"/>
          </rPr>
          <t xml:space="preserve">
calculates out as 1.3 in SPSS</t>
        </r>
      </text>
    </comment>
    <comment ref="DE5" authorId="0">
      <text>
        <r>
          <rPr>
            <b/>
            <sz val="9"/>
            <rFont val="Tahoma"/>
            <family val="2"/>
          </rPr>
          <t>Houston, Kevin:</t>
        </r>
        <r>
          <rPr>
            <sz val="9"/>
            <rFont val="Tahoma"/>
            <family val="2"/>
          </rPr>
          <t xml:space="preserve">
red fill for training success</t>
        </r>
      </text>
    </comment>
    <comment ref="DE16" authorId="0">
      <text>
        <r>
          <rPr>
            <b/>
            <sz val="9"/>
            <rFont val="Tahoma"/>
            <family val="2"/>
          </rPr>
          <t>Houston, Kevin:</t>
        </r>
        <r>
          <rPr>
            <sz val="9"/>
            <rFont val="Tahoma"/>
            <family val="2"/>
          </rPr>
          <t xml:space="preserve">
borderline for success</t>
        </r>
      </text>
    </comment>
    <comment ref="DE6" authorId="0">
      <text>
        <r>
          <rPr>
            <b/>
            <sz val="9"/>
            <rFont val="Tahoma"/>
            <family val="2"/>
          </rPr>
          <t>Houston, Kevin:</t>
        </r>
        <r>
          <rPr>
            <sz val="9"/>
            <rFont val="Tahoma"/>
            <family val="2"/>
          </rPr>
          <t xml:space="preserve">
some improvement</t>
        </r>
      </text>
    </comment>
    <comment ref="DE17" authorId="0">
      <text>
        <r>
          <rPr>
            <b/>
            <sz val="9"/>
            <rFont val="Tahoma"/>
            <family val="2"/>
          </rPr>
          <t>Houston, Kevin:</t>
        </r>
        <r>
          <rPr>
            <sz val="9"/>
            <rFont val="Tahoma"/>
            <family val="2"/>
          </rPr>
          <t xml:space="preserve">
some improvement</t>
        </r>
      </text>
    </comment>
    <comment ref="DE9" authorId="0">
      <text>
        <r>
          <rPr>
            <b/>
            <sz val="9"/>
            <rFont val="Tahoma"/>
            <family val="2"/>
          </rPr>
          <t>Houston, Kevin:</t>
        </r>
        <r>
          <rPr>
            <sz val="9"/>
            <rFont val="Tahoma"/>
            <family val="2"/>
          </rPr>
          <t xml:space="preserve">
little to no improvement</t>
        </r>
      </text>
    </comment>
    <comment ref="DE7" authorId="0">
      <text>
        <r>
          <rPr>
            <b/>
            <sz val="9"/>
            <rFont val="Tahoma"/>
            <family val="2"/>
          </rPr>
          <t>Houston, Kevin:</t>
        </r>
        <r>
          <rPr>
            <sz val="9"/>
            <rFont val="Tahoma"/>
            <family val="2"/>
          </rPr>
          <t xml:space="preserve">
little improvement</t>
        </r>
      </text>
    </comment>
    <comment ref="DW5" authorId="0">
      <text>
        <r>
          <rPr>
            <b/>
            <sz val="9"/>
            <rFont val="Tahoma"/>
            <family val="2"/>
          </rPr>
          <t>Houston, Kevin:</t>
        </r>
        <r>
          <rPr>
            <sz val="9"/>
            <rFont val="Tahoma"/>
            <family val="2"/>
          </rPr>
          <t xml:space="preserve">
accurate</t>
        </r>
      </text>
    </comment>
    <comment ref="DW16" authorId="0">
      <text>
        <r>
          <rPr>
            <b/>
            <sz val="9"/>
            <rFont val="Tahoma"/>
            <family val="2"/>
          </rPr>
          <t>Houston, Kevin:</t>
        </r>
        <r>
          <rPr>
            <sz val="9"/>
            <rFont val="Tahoma"/>
            <family val="2"/>
          </rPr>
          <t xml:space="preserve">
accurate</t>
        </r>
      </text>
    </comment>
  </commentList>
</comments>
</file>

<file path=xl/comments5.xml><?xml version="1.0" encoding="utf-8"?>
<comments xmlns="http://schemas.openxmlformats.org/spreadsheetml/2006/main">
  <authors>
    <author>Houston, Kevin</author>
  </authors>
  <commentList>
    <comment ref="J18" authorId="0">
      <text>
        <r>
          <rPr>
            <b/>
            <sz val="9"/>
            <rFont val="Tahoma"/>
            <family val="0"/>
          </rPr>
          <t>Houston, Kevin:</t>
        </r>
        <r>
          <rPr>
            <sz val="9"/>
            <rFont val="Tahoma"/>
            <family val="0"/>
          </rPr>
          <t xml:space="preserve">
For example, 7 patients did not pass level 1 at the first visit</t>
        </r>
      </text>
    </comment>
    <comment ref="J19" authorId="0">
      <text>
        <r>
          <rPr>
            <b/>
            <sz val="9"/>
            <rFont val="Tahoma"/>
            <family val="0"/>
          </rPr>
          <t>Houston, Kevin:</t>
        </r>
        <r>
          <rPr>
            <sz val="9"/>
            <rFont val="Tahoma"/>
            <family val="0"/>
          </rPr>
          <t xml:space="preserve">
5 patients did pass level 1 at the first visit</t>
        </r>
      </text>
    </comment>
    <comment ref="J20" authorId="0">
      <text>
        <r>
          <rPr>
            <b/>
            <sz val="9"/>
            <rFont val="Tahoma"/>
            <family val="0"/>
          </rPr>
          <t>Houston, Kevin:</t>
        </r>
        <r>
          <rPr>
            <sz val="9"/>
            <rFont val="Tahoma"/>
            <family val="0"/>
          </rPr>
          <t xml:space="preserve">
one patient passed both level 1 and level 2 at visit 1</t>
        </r>
      </text>
    </comment>
    <comment ref="O23" authorId="0">
      <text>
        <r>
          <rPr>
            <b/>
            <sz val="9"/>
            <rFont val="Tahoma"/>
            <family val="2"/>
          </rPr>
          <t>Houston, Kevin:</t>
        </r>
        <r>
          <rPr>
            <sz val="9"/>
            <rFont val="Tahoma"/>
            <family val="2"/>
          </rPr>
          <t xml:space="preserve">
10/13 passed all training levels by the end of visit 6</t>
        </r>
      </text>
    </comment>
    <comment ref="K20" authorId="0">
      <text>
        <r>
          <rPr>
            <b/>
            <sz val="9"/>
            <rFont val="Tahoma"/>
            <family val="2"/>
          </rPr>
          <t>Houston, Kevin:</t>
        </r>
        <r>
          <rPr>
            <sz val="9"/>
            <rFont val="Tahoma"/>
            <family val="2"/>
          </rPr>
          <t xml:space="preserve">
The majority of patients (7/13) passed level 2 prior to the visit 2 mid-session task.  </t>
        </r>
      </text>
    </comment>
  </commentList>
</comments>
</file>

<file path=xl/sharedStrings.xml><?xml version="1.0" encoding="utf-8"?>
<sst xmlns="http://schemas.openxmlformats.org/spreadsheetml/2006/main" count="301" uniqueCount="106">
  <si>
    <t>% Detected</t>
  </si>
  <si>
    <t>ID</t>
  </si>
  <si>
    <t>median</t>
  </si>
  <si>
    <t>25th</t>
  </si>
  <si>
    <t>75th</t>
  </si>
  <si>
    <t>Subject</t>
  </si>
  <si>
    <t>MEDIAN</t>
  </si>
  <si>
    <t>1. Moving about at home?</t>
  </si>
  <si>
    <t>2. Moving about at work/school?</t>
  </si>
  <si>
    <t>3. Moving about in stores?</t>
  </si>
  <si>
    <t>4. Moving about outdoors?</t>
  </si>
  <si>
    <t>5. Moving in familiar areas?</t>
  </si>
  <si>
    <t>6. Moving in unfamiliar areas?</t>
  </si>
  <si>
    <t>7. Moving about in crowded situations?</t>
  </si>
  <si>
    <t>8. Walking up steps / stepping onto curbs?</t>
  </si>
  <si>
    <t>9. Walking down steps / stepping off curbs?</t>
  </si>
  <si>
    <t>10. Noticing objects off to the side?</t>
  </si>
  <si>
    <t>11. Avoiding bumping into obstacles (including people)?</t>
  </si>
  <si>
    <t>age</t>
  </si>
  <si>
    <t>Time Since</t>
  </si>
  <si>
    <t>Level</t>
  </si>
  <si>
    <t xml:space="preserve">This workbook is provided to you to share data reported in: </t>
  </si>
  <si>
    <r>
      <t>A Pilot Study of Perceptual-Motor Training for Peripheral Prisms</t>
    </r>
    <r>
      <rPr>
        <sz val="11"/>
        <color theme="1"/>
        <rFont val="Calibri"/>
        <family val="2"/>
      </rPr>
      <t xml:space="preserve">
Kevin E. Houston, Alex R Bowers, Xianping Fu, Rui Liu, Robert B. Goldstein, Jeff Churchill,   Jean-Paul Wiegand,   Tim Soo,   Qu Tang,  and Eli Peli </t>
    </r>
  </si>
  <si>
    <t>Completed training =1</t>
  </si>
  <si>
    <t>Etiology of vision loss</t>
  </si>
  <si>
    <t>Location of brain injury</t>
  </si>
  <si>
    <t>Aneurysm</t>
  </si>
  <si>
    <t>Infectious</t>
  </si>
  <si>
    <t>Lobectomy</t>
  </si>
  <si>
    <t>Stroke, ischemic</t>
  </si>
  <si>
    <t>Stroke, embolic</t>
  </si>
  <si>
    <t>anterior temporal lobectomy</t>
  </si>
  <si>
    <t>Right anterior temporal, moyamoya disease</t>
  </si>
  <si>
    <t>Anterior right temporal, seizures</t>
  </si>
  <si>
    <t>Stroke, Embolic</t>
  </si>
  <si>
    <t>Left parietal, occipital, temporal</t>
  </si>
  <si>
    <t>Left Posterior Cerebral Artery</t>
  </si>
  <si>
    <t>Right occipital &amp; parietal</t>
  </si>
  <si>
    <t xml:space="preserve">Right occipital, left thalamic </t>
  </si>
  <si>
    <t>Right parietal &amp; occipital</t>
  </si>
  <si>
    <t>Left temporal &amp; parietal</t>
  </si>
  <si>
    <t>Left frontal &amp; temporal</t>
  </si>
  <si>
    <t>Left occipital &amp; temporal</t>
  </si>
  <si>
    <t>Right occipital</t>
  </si>
  <si>
    <t>Right temporal &amp; occipital</t>
  </si>
  <si>
    <t>Left middle cerebral artery territory</t>
  </si>
  <si>
    <t>Left Parietal &amp; occipital</t>
  </si>
  <si>
    <t>Left occipital</t>
  </si>
  <si>
    <t>NV1</t>
  </si>
  <si>
    <t>NV2</t>
  </si>
  <si>
    <t>NV3</t>
  </si>
  <si>
    <t>NV4</t>
  </si>
  <si>
    <t>Proportion Detected</t>
  </si>
  <si>
    <t>Prism Zones</t>
  </si>
  <si>
    <t>Seeing Zones</t>
  </si>
  <si>
    <t>Highest Training Level Passed by Visit</t>
  </si>
  <si>
    <t>Total Subjects</t>
  </si>
  <si>
    <t>visit 1</t>
  </si>
  <si>
    <t>visit 2</t>
  </si>
  <si>
    <t>visit 3</t>
  </si>
  <si>
    <t>visit 4</t>
  </si>
  <si>
    <t>visit 5</t>
  </si>
  <si>
    <t>visit 6</t>
  </si>
  <si>
    <t>Vist 1</t>
  </si>
  <si>
    <t>Visit 2</t>
  </si>
  <si>
    <t>Visit 3</t>
  </si>
  <si>
    <t>Visit 4</t>
  </si>
  <si>
    <t>Visit 5</t>
  </si>
  <si>
    <t>Visit 6</t>
  </si>
  <si>
    <t>Visit 1</t>
  </si>
  <si>
    <t>Pre-Session Task</t>
  </si>
  <si>
    <t>Mid-Session Task</t>
  </si>
  <si>
    <t>Trials</t>
  </si>
  <si>
    <t>Detected</t>
  </si>
  <si>
    <t>Touch Error (degrees)</t>
  </si>
  <si>
    <t>Reaction Time (seconds)</t>
  </si>
  <si>
    <t>Missing</t>
  </si>
  <si>
    <t>seeing zones</t>
  </si>
  <si>
    <t>prism zones</t>
  </si>
  <si>
    <t>3 month visit</t>
  </si>
  <si>
    <t>Wear Time During Acclimation</t>
  </si>
  <si>
    <t>Mini Mental State Exam</t>
  </si>
  <si>
    <t>Duration of vision Loss (yrs)</t>
  </si>
  <si>
    <t>Age</t>
  </si>
  <si>
    <t>xx</t>
  </si>
  <si>
    <t>Left Hemianopia</t>
  </si>
  <si>
    <t>Total</t>
  </si>
  <si>
    <t>Proportion of Catch Trials Detected</t>
  </si>
  <si>
    <t>25th Quartile</t>
  </si>
  <si>
    <t>75th Ouartile</t>
  </si>
  <si>
    <t>Right HH</t>
  </si>
  <si>
    <t>Male</t>
  </si>
  <si>
    <t>Time since (yrs)</t>
  </si>
  <si>
    <t>Line bisect mean error</t>
  </si>
  <si>
    <t>Line bisec std dev</t>
  </si>
  <si>
    <t>Bell cancel left side omit</t>
  </si>
  <si>
    <t>Bell cancel right side omit</t>
  </si>
  <si>
    <t>Median</t>
  </si>
  <si>
    <t xml:space="preserve">Translational Vision Science and Technology
2016;5(1):9 </t>
  </si>
  <si>
    <r>
      <rPr>
        <b/>
        <i/>
        <sz val="11"/>
        <rFont val="Calibri"/>
        <family val="2"/>
      </rPr>
      <t>Demographics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>worksheet includes all subjects age, lesion location, ect.</t>
    </r>
  </si>
  <si>
    <r>
      <rPr>
        <b/>
        <i/>
        <sz val="11"/>
        <color indexed="8"/>
        <rFont val="Calibri"/>
        <family val="2"/>
      </rPr>
      <t>Main data</t>
    </r>
    <r>
      <rPr>
        <sz val="11"/>
        <color theme="1"/>
        <rFont val="Calibri"/>
        <family val="2"/>
      </rPr>
      <t xml:space="preserve"> worksheet contain all training data and other data used in the analyses.  </t>
    </r>
  </si>
  <si>
    <r>
      <rPr>
        <b/>
        <i/>
        <sz val="11"/>
        <color indexed="8"/>
        <rFont val="Calibri"/>
        <family val="2"/>
      </rPr>
      <t>Level</t>
    </r>
    <r>
      <rPr>
        <sz val="11"/>
        <color theme="1"/>
        <rFont val="Calibri"/>
        <family val="2"/>
      </rPr>
      <t xml:space="preserve"> worksheet contains data used to create Figure 6</t>
    </r>
  </si>
  <si>
    <r>
      <rPr>
        <b/>
        <i/>
        <sz val="11"/>
        <color indexed="8"/>
        <rFont val="Calibri"/>
        <family val="2"/>
      </rPr>
      <t>Normal Vision</t>
    </r>
    <r>
      <rPr>
        <i/>
        <sz val="11"/>
        <color indexed="8"/>
        <rFont val="Calibri"/>
        <family val="2"/>
      </rPr>
      <t xml:space="preserve"> worksheet</t>
    </r>
    <r>
      <rPr>
        <sz val="11"/>
        <color theme="1"/>
        <rFont val="Calibri"/>
        <family val="2"/>
      </rPr>
      <t xml:space="preserve"> contains data from touch error experiment</t>
    </r>
  </si>
  <si>
    <r>
      <rPr>
        <b/>
        <i/>
        <sz val="11"/>
        <color indexed="8"/>
        <rFont val="Calibri"/>
        <family val="2"/>
      </rPr>
      <t>Mobility questionaire</t>
    </r>
    <r>
      <rPr>
        <i/>
        <sz val="11"/>
        <color indexed="8"/>
        <rFont val="Calibri"/>
        <family val="2"/>
      </rPr>
      <t xml:space="preserve"> worksheet</t>
    </r>
    <r>
      <rPr>
        <sz val="11"/>
        <color theme="1"/>
        <rFont val="Calibri"/>
        <family val="2"/>
      </rPr>
      <t xml:space="preserve"> Contains data from mobility questionaire for each HH subject</t>
    </r>
  </si>
  <si>
    <r>
      <rPr>
        <b/>
        <i/>
        <sz val="11"/>
        <color indexed="8"/>
        <rFont val="Calibri"/>
        <family val="2"/>
      </rPr>
      <t>Catch trials</t>
    </r>
    <r>
      <rPr>
        <sz val="11"/>
        <color theme="1"/>
        <rFont val="Calibri"/>
        <family val="2"/>
      </rPr>
      <t xml:space="preserve"> worksheet from each pre-session and mid-session task (visits 1 to 6) for all subjects n=13</t>
    </r>
  </si>
  <si>
    <t>Proportion Completing Each Level at Each Visit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</si>
</sst>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/dd/yyyy"/>
    <numFmt numFmtId="177" formatCode="0.0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0.0000"/>
    <numFmt numFmtId="184" formatCode="0.00_ "/>
    <numFmt numFmtId="185" formatCode="0.00000_ "/>
    <numFmt numFmtId="186" formatCode="0.0000000000000_ "/>
    <numFmt numFmtId="187" formatCode="0.00_);[Red]\(0.00\)"/>
    <numFmt numFmtId="188" formatCode="0.00_ ;[Red]\-0.00\ "/>
    <numFmt numFmtId="189" formatCode="0_ ;[Red]\-0\ "/>
    <numFmt numFmtId="190" formatCode="[$-409]dddd\,\ mmmm\ dd\,\ yyyy"/>
    <numFmt numFmtId="191" formatCode="[$-409]h:mm:ss\ AM/PM"/>
    <numFmt numFmtId="192" formatCode="#,##0.0"/>
    <numFmt numFmtId="193" formatCode="#,##0.000"/>
    <numFmt numFmtId="19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宋体"/>
      <family val="0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33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wrapText="1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92" fontId="2" fillId="0" borderId="0" xfId="0" applyNumberFormat="1" applyFont="1" applyAlignment="1">
      <alignment/>
    </xf>
    <xf numFmtId="193" fontId="2" fillId="0" borderId="0" xfId="0" applyNumberFormat="1" applyFont="1" applyAlignment="1">
      <alignment/>
    </xf>
    <xf numFmtId="0" fontId="0" fillId="6" borderId="0" xfId="0" applyFill="1" applyAlignment="1">
      <alignment horizontal="center"/>
    </xf>
    <xf numFmtId="3" fontId="2" fillId="6" borderId="0" xfId="0" applyNumberFormat="1" applyFont="1" applyFill="1" applyAlignment="1">
      <alignment wrapText="1"/>
    </xf>
    <xf numFmtId="4" fontId="2" fillId="6" borderId="0" xfId="0" applyNumberFormat="1" applyFont="1" applyFill="1" applyAlignment="1">
      <alignment wrapText="1"/>
    </xf>
    <xf numFmtId="192" fontId="2" fillId="6" borderId="0" xfId="0" applyNumberFormat="1" applyFont="1" applyFill="1" applyAlignment="1">
      <alignment wrapText="1"/>
    </xf>
    <xf numFmtId="4" fontId="2" fillId="9" borderId="0" xfId="0" applyNumberFormat="1" applyFont="1" applyFill="1" applyAlignment="1">
      <alignment/>
    </xf>
    <xf numFmtId="3" fontId="2" fillId="4" borderId="0" xfId="0" applyNumberFormat="1" applyFont="1" applyFill="1" applyAlignment="1">
      <alignment wrapText="1"/>
    </xf>
    <xf numFmtId="4" fontId="2" fillId="4" borderId="0" xfId="0" applyNumberFormat="1" applyFont="1" applyFill="1" applyAlignment="1">
      <alignment wrapText="1"/>
    </xf>
    <xf numFmtId="192" fontId="2" fillId="4" borderId="0" xfId="0" applyNumberFormat="1" applyFont="1" applyFill="1" applyAlignment="1">
      <alignment wrapText="1"/>
    </xf>
    <xf numFmtId="3" fontId="2" fillId="0" borderId="0" xfId="0" applyNumberFormat="1" applyFont="1" applyAlignment="1">
      <alignment wrapText="1"/>
    </xf>
    <xf numFmtId="192" fontId="2" fillId="0" borderId="0" xfId="0" applyNumberFormat="1" applyFont="1" applyAlignment="1">
      <alignment wrapText="1"/>
    </xf>
    <xf numFmtId="0" fontId="0" fillId="0" borderId="0" xfId="0" applyNumberFormat="1" applyAlignment="1" applyProtection="1">
      <alignment/>
      <protection locked="0"/>
    </xf>
    <xf numFmtId="0" fontId="2" fillId="0" borderId="0" xfId="0" applyNumberFormat="1" applyFont="1" applyAlignment="1" applyProtection="1">
      <alignment wrapText="1"/>
      <protection locked="0"/>
    </xf>
    <xf numFmtId="0" fontId="2" fillId="0" borderId="0" xfId="0" applyNumberFormat="1" applyFont="1" applyAlignment="1" applyProtection="1">
      <alignment/>
      <protection locked="0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6" borderId="0" xfId="0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194" fontId="0" fillId="0" borderId="0" xfId="0" applyNumberFormat="1" applyAlignment="1">
      <alignment wrapText="1"/>
    </xf>
    <xf numFmtId="194" fontId="0" fillId="35" borderId="0" xfId="0" applyNumberFormat="1" applyFill="1" applyAlignment="1">
      <alignment wrapText="1"/>
    </xf>
    <xf numFmtId="194" fontId="0" fillId="33" borderId="0" xfId="0" applyNumberFormat="1" applyFill="1" applyAlignment="1">
      <alignment wrapText="1"/>
    </xf>
    <xf numFmtId="2" fontId="0" fillId="35" borderId="0" xfId="0" applyNumberFormat="1" applyFill="1" applyAlignment="1">
      <alignment wrapText="1"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/>
    </xf>
    <xf numFmtId="0" fontId="48" fillId="7" borderId="10" xfId="0" applyFont="1" applyFill="1" applyBorder="1" applyAlignment="1">
      <alignment wrapText="1"/>
    </xf>
    <xf numFmtId="0" fontId="48" fillId="7" borderId="11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0" fontId="0" fillId="34" borderId="12" xfId="0" applyFill="1" applyBorder="1" applyAlignment="1">
      <alignment/>
    </xf>
    <xf numFmtId="0" fontId="0" fillId="6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7" borderId="13" xfId="0" applyFill="1" applyBorder="1" applyAlignment="1">
      <alignment/>
    </xf>
    <xf numFmtId="0" fontId="48" fillId="7" borderId="13" xfId="0" applyFont="1" applyFill="1" applyBorder="1" applyAlignment="1">
      <alignment horizontal="center"/>
    </xf>
    <xf numFmtId="0" fontId="2" fillId="0" borderId="0" xfId="0" applyFont="1" applyFill="1" applyAlignment="1">
      <alignment vertical="top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194" fontId="0" fillId="0" borderId="13" xfId="0" applyNumberFormat="1" applyBorder="1" applyAlignment="1">
      <alignment horizontal="center"/>
    </xf>
    <xf numFmtId="0" fontId="4" fillId="5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4" fillId="5" borderId="1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4" borderId="18" xfId="0" applyFill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48" fillId="7" borderId="21" xfId="0" applyFont="1" applyFill="1" applyBorder="1" applyAlignment="1">
      <alignment horizontal="center"/>
    </xf>
    <xf numFmtId="0" fontId="0" fillId="35" borderId="22" xfId="0" applyFill="1" applyBorder="1" applyAlignment="1">
      <alignment wrapText="1"/>
    </xf>
    <xf numFmtId="0" fontId="0" fillId="35" borderId="23" xfId="0" applyFill="1" applyBorder="1" applyAlignment="1">
      <alignment wrapText="1"/>
    </xf>
    <xf numFmtId="0" fontId="0" fillId="35" borderId="24" xfId="0" applyFill="1" applyBorder="1" applyAlignment="1">
      <alignment wrapText="1"/>
    </xf>
    <xf numFmtId="0" fontId="0" fillId="35" borderId="25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35" borderId="17" xfId="0" applyFill="1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48" fillId="5" borderId="21" xfId="0" applyFont="1" applyFill="1" applyBorder="1" applyAlignment="1">
      <alignment horizontal="center"/>
    </xf>
    <xf numFmtId="0" fontId="48" fillId="5" borderId="13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/>
    </xf>
    <xf numFmtId="0" fontId="48" fillId="7" borderId="21" xfId="0" applyFont="1" applyFill="1" applyBorder="1" applyAlignment="1">
      <alignment/>
    </xf>
    <xf numFmtId="0" fontId="48" fillId="7" borderId="28" xfId="0" applyFont="1" applyFill="1" applyBorder="1" applyAlignment="1">
      <alignment/>
    </xf>
    <xf numFmtId="0" fontId="48" fillId="7" borderId="14" xfId="0" applyFont="1" applyFill="1" applyBorder="1" applyAlignment="1">
      <alignment/>
    </xf>
    <xf numFmtId="0" fontId="48" fillId="7" borderId="25" xfId="0" applyFont="1" applyFill="1" applyBorder="1" applyAlignment="1">
      <alignment horizontal="center"/>
    </xf>
    <xf numFmtId="0" fontId="48" fillId="7" borderId="16" xfId="0" applyFont="1" applyFill="1" applyBorder="1" applyAlignment="1">
      <alignment horizontal="center"/>
    </xf>
    <xf numFmtId="0" fontId="48" fillId="7" borderId="17" xfId="0" applyFont="1" applyFill="1" applyBorder="1" applyAlignment="1">
      <alignment horizontal="center"/>
    </xf>
    <xf numFmtId="0" fontId="48" fillId="7" borderId="21" xfId="0" applyFont="1" applyFill="1" applyBorder="1" applyAlignment="1">
      <alignment horizontal="center"/>
    </xf>
    <xf numFmtId="0" fontId="48" fillId="7" borderId="28" xfId="0" applyFont="1" applyFill="1" applyBorder="1" applyAlignment="1">
      <alignment horizontal="center"/>
    </xf>
    <xf numFmtId="0" fontId="48" fillId="7" borderId="14" xfId="0" applyFont="1" applyFill="1" applyBorder="1" applyAlignment="1">
      <alignment horizontal="center"/>
    </xf>
    <xf numFmtId="0" fontId="4" fillId="0" borderId="27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34" borderId="24" xfId="0" applyFill="1" applyBorder="1" applyAlignment="1">
      <alignment horizontal="center" vertical="top"/>
    </xf>
    <xf numFmtId="0" fontId="0" fillId="34" borderId="12" xfId="0" applyFill="1" applyBorder="1" applyAlignment="1">
      <alignment horizontal="center" vertical="top"/>
    </xf>
    <xf numFmtId="0" fontId="0" fillId="34" borderId="17" xfId="0" applyFill="1" applyBorder="1" applyAlignment="1">
      <alignment horizontal="center" vertical="top"/>
    </xf>
    <xf numFmtId="0" fontId="48" fillId="34" borderId="27" xfId="0" applyFont="1" applyFill="1" applyBorder="1" applyAlignment="1">
      <alignment horizontal="center" vertical="top"/>
    </xf>
    <xf numFmtId="0" fontId="48" fillId="34" borderId="19" xfId="0" applyFont="1" applyFill="1" applyBorder="1" applyAlignment="1">
      <alignment horizontal="center" vertical="top"/>
    </xf>
    <xf numFmtId="0" fontId="48" fillId="34" borderId="20" xfId="0" applyFont="1" applyFill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F10"/>
  <sheetViews>
    <sheetView zoomScalePageLayoutView="0" workbookViewId="0" topLeftCell="A1">
      <selection activeCell="A1" sqref="A1"/>
    </sheetView>
  </sheetViews>
  <sheetFormatPr defaultColWidth="8.8515625" defaultRowHeight="15"/>
  <sheetData>
    <row r="1" spans="4:240" ht="15">
      <c r="D1">
        <v>-1</v>
      </c>
      <c r="H1">
        <v>-1</v>
      </c>
      <c r="L1">
        <v>-1</v>
      </c>
      <c r="M1">
        <v>2.973111193496365</v>
      </c>
      <c r="N1">
        <v>-3.1738417207240754</v>
      </c>
      <c r="O1">
        <v>1867.1785</v>
      </c>
      <c r="P1">
        <v>1867.1785</v>
      </c>
      <c r="Q1">
        <v>-3.813850797542951</v>
      </c>
      <c r="R1">
        <v>-0.12183327086263773</v>
      </c>
      <c r="S1">
        <v>1292.698</v>
      </c>
      <c r="T1">
        <v>1292.698</v>
      </c>
      <c r="U1">
        <v>-0.7421481929354563</v>
      </c>
      <c r="V1">
        <v>-1.507422973009092</v>
      </c>
      <c r="W1">
        <v>1343.8895</v>
      </c>
      <c r="X1">
        <v>1343.8895</v>
      </c>
      <c r="AB1">
        <v>-1</v>
      </c>
      <c r="AF1">
        <v>-1</v>
      </c>
      <c r="AJ1">
        <v>-1</v>
      </c>
      <c r="AK1">
        <v>0.43136547557416094</v>
      </c>
      <c r="AL1">
        <v>-4.760787062036526</v>
      </c>
      <c r="AM1">
        <v>1755.1821</v>
      </c>
      <c r="AN1">
        <v>1755.1821</v>
      </c>
      <c r="AO1">
        <v>5.729161563344016</v>
      </c>
      <c r="AP1">
        <v>1.6035033078325647</v>
      </c>
      <c r="AQ1">
        <v>2227.7604</v>
      </c>
      <c r="AR1">
        <v>2227.7604</v>
      </c>
      <c r="AV1">
        <v>-1</v>
      </c>
      <c r="AZ1">
        <v>-1</v>
      </c>
      <c r="BD1">
        <v>-1</v>
      </c>
      <c r="BH1">
        <v>-1</v>
      </c>
      <c r="BI1">
        <v>4.195288754607525</v>
      </c>
      <c r="BJ1">
        <v>-1.3938731994830995</v>
      </c>
      <c r="BK1">
        <v>1151.4008</v>
      </c>
      <c r="BL1">
        <v>1151.4008</v>
      </c>
      <c r="BP1">
        <v>-1</v>
      </c>
      <c r="BQ1">
        <v>-3.1715836335953504</v>
      </c>
      <c r="BR1">
        <v>4.386683765941405</v>
      </c>
      <c r="BS1">
        <v>1174.6724</v>
      </c>
      <c r="BT1">
        <v>1174.6724</v>
      </c>
      <c r="BX1">
        <v>-1</v>
      </c>
      <c r="CB1">
        <v>-1</v>
      </c>
      <c r="CF1">
        <v>-1</v>
      </c>
      <c r="CG1">
        <v>0.09261072381602986</v>
      </c>
      <c r="CH1">
        <v>-5.095148456967397</v>
      </c>
      <c r="CI1">
        <v>1540.0597</v>
      </c>
      <c r="CJ1">
        <v>1540.0597</v>
      </c>
      <c r="CK1">
        <v>-2.177410563762777</v>
      </c>
      <c r="CL1">
        <v>-0.7192944777001351</v>
      </c>
      <c r="CM1">
        <v>1369.0625</v>
      </c>
      <c r="CN1">
        <v>1369.0625</v>
      </c>
      <c r="CO1">
        <v>-3.709291253027043</v>
      </c>
      <c r="CP1">
        <v>-1.898096191964842</v>
      </c>
      <c r="CQ1">
        <v>1567.4897</v>
      </c>
      <c r="CR1">
        <v>1567.4897</v>
      </c>
      <c r="CV1">
        <v>-1</v>
      </c>
      <c r="CW1">
        <v>-13.523209091159169</v>
      </c>
      <c r="CX1">
        <v>-1.4123079479575615</v>
      </c>
      <c r="CY1">
        <v>1116.124</v>
      </c>
      <c r="CZ1">
        <v>1116.124</v>
      </c>
      <c r="DD1">
        <v>-1</v>
      </c>
      <c r="DH1">
        <v>-1</v>
      </c>
      <c r="DI1">
        <v>-3.1280161897827305</v>
      </c>
      <c r="DJ1">
        <v>2.68297414623788</v>
      </c>
      <c r="DK1">
        <v>1057.9282</v>
      </c>
      <c r="DL1">
        <v>1057.9282</v>
      </c>
      <c r="DP1">
        <v>-1</v>
      </c>
      <c r="DT1">
        <v>-1</v>
      </c>
      <c r="DX1">
        <v>-1</v>
      </c>
      <c r="EB1">
        <v>-1</v>
      </c>
      <c r="EF1">
        <v>-1</v>
      </c>
      <c r="EG1">
        <v>-3.8222070257570344</v>
      </c>
      <c r="EH1">
        <v>0.08367427702853902</v>
      </c>
      <c r="EI1">
        <v>1704.1105</v>
      </c>
      <c r="EJ1">
        <v>1704.1105</v>
      </c>
      <c r="EK1">
        <v>-3.178344296026708</v>
      </c>
      <c r="EL1">
        <v>-2.737419730141747</v>
      </c>
      <c r="EM1">
        <v>1744.2828</v>
      </c>
      <c r="EN1">
        <v>1744.2828</v>
      </c>
      <c r="ER1">
        <v>-1</v>
      </c>
      <c r="ES1">
        <v>-18.263792010559293</v>
      </c>
      <c r="ET1">
        <v>-7.608107189355017</v>
      </c>
      <c r="EU1">
        <v>1470.5187</v>
      </c>
      <c r="EV1">
        <v>1470.5187</v>
      </c>
      <c r="EW1">
        <v>-19.819926109253498</v>
      </c>
      <c r="EX1">
        <v>9.424652006886175</v>
      </c>
      <c r="EY1">
        <v>1370.0476</v>
      </c>
      <c r="EZ1">
        <v>1370.0476</v>
      </c>
      <c r="FA1">
        <v>1.4566453655883294</v>
      </c>
      <c r="FB1">
        <v>-3.2080548687124377</v>
      </c>
      <c r="FC1">
        <v>1444.4054</v>
      </c>
      <c r="FD1">
        <v>1444.4054</v>
      </c>
      <c r="FE1">
        <v>-2.923098296143497</v>
      </c>
      <c r="FF1">
        <v>2.5643181487237605</v>
      </c>
      <c r="FG1">
        <v>1100.5343</v>
      </c>
      <c r="FH1">
        <v>1100.5343</v>
      </c>
      <c r="FI1">
        <v>-4.197728847588298</v>
      </c>
      <c r="FJ1">
        <v>1.3609107552130055</v>
      </c>
      <c r="FK1">
        <v>1214.0642</v>
      </c>
      <c r="FL1">
        <v>1214.0642</v>
      </c>
      <c r="FP1">
        <v>-1</v>
      </c>
      <c r="FT1">
        <v>-1</v>
      </c>
      <c r="FX1">
        <v>-1</v>
      </c>
      <c r="FY1">
        <v>1.032718561877715</v>
      </c>
      <c r="FZ1">
        <v>-2.8927257766052072</v>
      </c>
      <c r="GA1">
        <v>1702.7441</v>
      </c>
      <c r="GB1">
        <v>1702.7441</v>
      </c>
      <c r="GC1">
        <v>-2.720863996087431</v>
      </c>
      <c r="GD1">
        <v>0.4239676105712</v>
      </c>
      <c r="GE1">
        <v>1397.4678</v>
      </c>
      <c r="GF1">
        <v>1397.4678</v>
      </c>
      <c r="GG1">
        <v>-3.9385994664272133</v>
      </c>
      <c r="GH1">
        <v>-0.9070049315049378</v>
      </c>
      <c r="GI1">
        <v>1386.198</v>
      </c>
      <c r="GJ1">
        <v>1386.198</v>
      </c>
      <c r="GN1">
        <v>-1</v>
      </c>
      <c r="GO1">
        <v>14.960551864916152</v>
      </c>
      <c r="GP1">
        <v>8.710067148469452</v>
      </c>
      <c r="GQ1">
        <v>2785.6174</v>
      </c>
      <c r="GR1">
        <v>2785.6174</v>
      </c>
      <c r="GV1">
        <v>-1</v>
      </c>
      <c r="GW1">
        <v>0.08927234839875808</v>
      </c>
      <c r="GX1">
        <v>-2.9790455267736515</v>
      </c>
      <c r="GY1">
        <v>1868.7061</v>
      </c>
      <c r="GZ1">
        <v>1868.7061</v>
      </c>
      <c r="HA1">
        <v>-2.426075442625063</v>
      </c>
      <c r="HB1">
        <v>1.156747719369207</v>
      </c>
      <c r="HC1">
        <v>1574.5999</v>
      </c>
      <c r="HD1">
        <v>1574.5999</v>
      </c>
      <c r="HE1">
        <v>-3.0877018732476156</v>
      </c>
      <c r="HF1">
        <v>-0.31842257969223997</v>
      </c>
      <c r="HG1">
        <v>1584.9899</v>
      </c>
      <c r="HH1">
        <v>1584.9899</v>
      </c>
      <c r="HL1">
        <v>-1</v>
      </c>
      <c r="HM1">
        <v>-15.55196454802606</v>
      </c>
      <c r="HN1">
        <v>-4.569718427860689</v>
      </c>
      <c r="HO1">
        <v>1334.8822</v>
      </c>
      <c r="HP1">
        <v>1334.8822</v>
      </c>
      <c r="HT1">
        <v>-1</v>
      </c>
      <c r="HU1">
        <v>2.477184650954527</v>
      </c>
      <c r="HV1">
        <v>-1.0272434699588828</v>
      </c>
      <c r="HW1">
        <v>1526.5145</v>
      </c>
      <c r="HX1">
        <v>1526.5145</v>
      </c>
      <c r="HY1">
        <v>-3.18039568875513</v>
      </c>
      <c r="HZ1">
        <v>-0.5725627900522383</v>
      </c>
      <c r="IA1">
        <v>1534.9425</v>
      </c>
      <c r="IB1">
        <v>1534.9425</v>
      </c>
      <c r="IC1">
        <v>-3.2877958092968953</v>
      </c>
      <c r="ID1">
        <v>0.18144391671624494</v>
      </c>
      <c r="IE1">
        <v>1413.0226</v>
      </c>
      <c r="IF1">
        <v>1413.0226</v>
      </c>
    </row>
    <row r="2" spans="4:240" ht="15">
      <c r="D2">
        <v>-1</v>
      </c>
      <c r="E2">
        <v>-11.373481459803587</v>
      </c>
      <c r="F2">
        <v>-0.6989861953335179</v>
      </c>
      <c r="G2">
        <v>1373.7575</v>
      </c>
      <c r="H2">
        <v>1373.7575</v>
      </c>
      <c r="L2">
        <v>-1</v>
      </c>
      <c r="M2">
        <v>2.873662967563156</v>
      </c>
      <c r="N2">
        <v>2.075897311188916</v>
      </c>
      <c r="O2">
        <v>1548.9182</v>
      </c>
      <c r="P2">
        <v>1548.9182</v>
      </c>
      <c r="Q2">
        <v>-1.5939774290378814</v>
      </c>
      <c r="R2">
        <v>0.6432481542230111</v>
      </c>
      <c r="S2">
        <v>1460.1566</v>
      </c>
      <c r="T2">
        <v>1460.1566</v>
      </c>
      <c r="U2">
        <v>-2.574898836570238</v>
      </c>
      <c r="V2">
        <v>-0.7089502326401238</v>
      </c>
      <c r="W2">
        <v>1717.735</v>
      </c>
      <c r="X2">
        <v>1717.735</v>
      </c>
      <c r="AB2">
        <v>-1</v>
      </c>
      <c r="AC2">
        <v>-13.434890386486074</v>
      </c>
      <c r="AD2">
        <v>-4.935546839484633</v>
      </c>
      <c r="AE2">
        <v>2260.1543</v>
      </c>
      <c r="AF2">
        <v>2260.1543</v>
      </c>
      <c r="AJ2">
        <v>-1</v>
      </c>
      <c r="AK2">
        <v>4.351473073920619</v>
      </c>
      <c r="AL2">
        <v>-6.247229699171292</v>
      </c>
      <c r="AM2">
        <v>1384.2523</v>
      </c>
      <c r="AN2">
        <v>1384.2523</v>
      </c>
      <c r="AO2">
        <v>-3.505409990634135</v>
      </c>
      <c r="AP2">
        <v>-1.966677299406392</v>
      </c>
      <c r="AQ2">
        <v>2023.935</v>
      </c>
      <c r="AR2">
        <v>2023.935</v>
      </c>
      <c r="AS2">
        <v>1.3322762147973588</v>
      </c>
      <c r="AT2">
        <v>-2.5487333694662624</v>
      </c>
      <c r="AU2">
        <v>2757.5637</v>
      </c>
      <c r="AV2">
        <v>2757.5637</v>
      </c>
      <c r="AZ2">
        <v>-1</v>
      </c>
      <c r="BA2">
        <v>-19.159737166643897</v>
      </c>
      <c r="BB2">
        <v>-6.38540966458978</v>
      </c>
      <c r="BC2">
        <v>1928.7155</v>
      </c>
      <c r="BD2">
        <v>1928.7155</v>
      </c>
      <c r="BH2">
        <v>-1</v>
      </c>
      <c r="BI2">
        <v>2.8995165955255544</v>
      </c>
      <c r="BJ2">
        <v>-10.263993862625977</v>
      </c>
      <c r="BK2">
        <v>1081.0923</v>
      </c>
      <c r="BL2">
        <v>1081.0923</v>
      </c>
      <c r="BM2">
        <v>-0.7461780079808378</v>
      </c>
      <c r="BN2">
        <v>5.148155316381963</v>
      </c>
      <c r="BO2">
        <v>952.4047</v>
      </c>
      <c r="BP2">
        <v>952.4047</v>
      </c>
      <c r="BQ2">
        <v>-1.4383428156539573</v>
      </c>
      <c r="BR2">
        <v>-0.1361854063329595</v>
      </c>
      <c r="BS2">
        <v>1042.0019</v>
      </c>
      <c r="BT2">
        <v>1042.0019</v>
      </c>
      <c r="BX2">
        <v>-1</v>
      </c>
      <c r="BY2">
        <v>-12.383757334334051</v>
      </c>
      <c r="BZ2">
        <v>-8.716432005516884</v>
      </c>
      <c r="CA2">
        <v>1487.7064</v>
      </c>
      <c r="CB2">
        <v>1487.7064</v>
      </c>
      <c r="CF2">
        <v>-1</v>
      </c>
      <c r="CG2">
        <v>2.2639277316949205</v>
      </c>
      <c r="CH2">
        <v>-3.3433092218848692</v>
      </c>
      <c r="CI2">
        <v>1507.422</v>
      </c>
      <c r="CJ2">
        <v>1507.422</v>
      </c>
      <c r="CK2">
        <v>-5.117997777095933</v>
      </c>
      <c r="CL2">
        <v>-0.16821049826732803</v>
      </c>
      <c r="CM2">
        <v>1393.9865</v>
      </c>
      <c r="CN2">
        <v>1393.9865</v>
      </c>
      <c r="CO2">
        <v>-2.0289999555727825</v>
      </c>
      <c r="CP2">
        <v>-1.8953623541781939</v>
      </c>
      <c r="CQ2">
        <v>1568.0726</v>
      </c>
      <c r="CR2">
        <v>1568.0726</v>
      </c>
      <c r="CV2">
        <v>-1</v>
      </c>
      <c r="CW2">
        <v>-19.162539408306476</v>
      </c>
      <c r="CX2">
        <v>16.24864266618057</v>
      </c>
      <c r="CY2">
        <v>1131.7579</v>
      </c>
      <c r="CZ2">
        <v>1131.7579</v>
      </c>
      <c r="DD2">
        <v>-1</v>
      </c>
      <c r="DE2">
        <v>1.1138239685895073</v>
      </c>
      <c r="DF2">
        <v>-2.939969487034988</v>
      </c>
      <c r="DG2">
        <v>1526.4754</v>
      </c>
      <c r="DH2">
        <v>1526.4754</v>
      </c>
      <c r="DI2">
        <v>-2.7125370159999402</v>
      </c>
      <c r="DJ2">
        <v>3.347672596900896</v>
      </c>
      <c r="DK2">
        <v>1100.6468</v>
      </c>
      <c r="DL2">
        <v>1100.6468</v>
      </c>
      <c r="DM2">
        <v>-2.090000375984504</v>
      </c>
      <c r="DN2">
        <v>1.5240666349050507</v>
      </c>
      <c r="DO2">
        <v>1194.3645</v>
      </c>
      <c r="DP2">
        <v>1194.3645</v>
      </c>
      <c r="DT2">
        <v>-1</v>
      </c>
      <c r="DX2">
        <v>-1</v>
      </c>
      <c r="EB2">
        <v>-1</v>
      </c>
      <c r="EC2">
        <v>2.04319618552195</v>
      </c>
      <c r="ED2">
        <v>-2.3785296479166824</v>
      </c>
      <c r="EE2">
        <v>1738.1843</v>
      </c>
      <c r="EF2">
        <v>1738.1843</v>
      </c>
      <c r="EG2">
        <v>-2.8785728069511407</v>
      </c>
      <c r="EH2">
        <v>2.141745435344605</v>
      </c>
      <c r="EI2">
        <v>1254.6004</v>
      </c>
      <c r="EJ2">
        <v>1254.6004</v>
      </c>
      <c r="EK2">
        <v>-3.0089840570943878</v>
      </c>
      <c r="EL2">
        <v>-4.059882326591904</v>
      </c>
      <c r="EM2">
        <v>1464.1842</v>
      </c>
      <c r="EN2">
        <v>1464.1842</v>
      </c>
      <c r="ER2">
        <v>-1</v>
      </c>
      <c r="ES2">
        <v>-17.270786187882436</v>
      </c>
      <c r="ET2">
        <v>-5.411481303044958</v>
      </c>
      <c r="EU2">
        <v>1186.5527</v>
      </c>
      <c r="EV2">
        <v>1186.5527</v>
      </c>
      <c r="EW2">
        <v>-15.074544631270328</v>
      </c>
      <c r="EX2">
        <v>5.618742572426962</v>
      </c>
      <c r="EY2">
        <v>1526.3736</v>
      </c>
      <c r="EZ2">
        <v>1526.3736</v>
      </c>
      <c r="FA2">
        <v>0.05999788396015049</v>
      </c>
      <c r="FB2">
        <v>-0.17062830542795737</v>
      </c>
      <c r="FC2">
        <v>1979.557</v>
      </c>
      <c r="FD2">
        <v>1979.557</v>
      </c>
      <c r="FE2">
        <v>-1.7281749729704998</v>
      </c>
      <c r="FF2">
        <v>0.203055371715255</v>
      </c>
      <c r="FG2">
        <v>1202.0989</v>
      </c>
      <c r="FH2">
        <v>1202.0989</v>
      </c>
      <c r="FI2">
        <v>-2.8263887142014905</v>
      </c>
      <c r="FJ2">
        <v>1.3219385813491122</v>
      </c>
      <c r="FK2">
        <v>1229.5086</v>
      </c>
      <c r="FL2">
        <v>1229.5086</v>
      </c>
      <c r="FP2">
        <v>-1</v>
      </c>
      <c r="FQ2">
        <v>19.571610651708497</v>
      </c>
      <c r="FR2">
        <v>-0.04076018954462768</v>
      </c>
      <c r="FS2">
        <v>1827.1891</v>
      </c>
      <c r="FT2">
        <v>1827.1891</v>
      </c>
      <c r="FU2">
        <v>-1.0609340567267913</v>
      </c>
      <c r="FV2">
        <v>-9.034390078873008</v>
      </c>
      <c r="FW2">
        <v>2066.3609</v>
      </c>
      <c r="FX2">
        <v>2066.3609</v>
      </c>
      <c r="FY2">
        <v>60.68966486259278</v>
      </c>
      <c r="FZ2">
        <v>-9.247415211510884</v>
      </c>
      <c r="GA2">
        <v>793.5692</v>
      </c>
      <c r="GB2">
        <v>793.5692</v>
      </c>
      <c r="GC2">
        <v>-2.6172862181324135</v>
      </c>
      <c r="GD2">
        <v>-0.9959081860905776</v>
      </c>
      <c r="GE2">
        <v>1437.6305</v>
      </c>
      <c r="GF2">
        <v>1437.6305</v>
      </c>
      <c r="GG2">
        <v>-2.860679532490149</v>
      </c>
      <c r="GH2">
        <v>-2.7171683802821107</v>
      </c>
      <c r="GI2">
        <v>1368.7079</v>
      </c>
      <c r="GJ2">
        <v>1368.7079</v>
      </c>
      <c r="GN2">
        <v>-1</v>
      </c>
      <c r="GO2">
        <v>-15.48617759623962</v>
      </c>
      <c r="GP2">
        <v>-4.7470946508493626</v>
      </c>
      <c r="GQ2">
        <v>1538.2298</v>
      </c>
      <c r="GR2">
        <v>1538.2298</v>
      </c>
      <c r="GV2">
        <v>-1</v>
      </c>
      <c r="GW2">
        <v>2.912697538658371</v>
      </c>
      <c r="GX2">
        <v>-6.201196972499977</v>
      </c>
      <c r="GY2">
        <v>1839.3681</v>
      </c>
      <c r="GZ2">
        <v>1839.3681</v>
      </c>
      <c r="HA2">
        <v>-3.041198481679956</v>
      </c>
      <c r="HB2">
        <v>1.4601010047091005</v>
      </c>
      <c r="HC2">
        <v>1514.0278</v>
      </c>
      <c r="HD2">
        <v>1514.0278</v>
      </c>
      <c r="HE2">
        <v>-4.2033953378712905</v>
      </c>
      <c r="HF2">
        <v>-1.4838156903931559</v>
      </c>
      <c r="HG2">
        <v>1761.4076</v>
      </c>
      <c r="HH2">
        <v>1761.4076</v>
      </c>
      <c r="HL2">
        <v>-1</v>
      </c>
      <c r="HM2">
        <v>-14.734516944366558</v>
      </c>
      <c r="HN2">
        <v>-8.359343405951137</v>
      </c>
      <c r="HO2">
        <v>1370.1586</v>
      </c>
      <c r="HP2">
        <v>1370.1586</v>
      </c>
      <c r="HQ2">
        <v>-15.55671656156102</v>
      </c>
      <c r="HR2">
        <v>10.596590988060715</v>
      </c>
      <c r="HS2">
        <v>2030.6007</v>
      </c>
      <c r="HT2">
        <v>2030.6007</v>
      </c>
      <c r="HU2">
        <v>2.873295021009106</v>
      </c>
      <c r="HV2">
        <v>-3.639942385228908</v>
      </c>
      <c r="HW2">
        <v>1370.1261</v>
      </c>
      <c r="HX2">
        <v>1370.1261</v>
      </c>
      <c r="HY2">
        <v>-2.7148960261157313</v>
      </c>
      <c r="HZ2">
        <v>1.191267935293581</v>
      </c>
      <c r="IA2">
        <v>1307.6435</v>
      </c>
      <c r="IB2">
        <v>1307.6435</v>
      </c>
      <c r="IC2">
        <v>-0.86519019832242</v>
      </c>
      <c r="ID2">
        <v>-1.2028470098527624</v>
      </c>
      <c r="IE2">
        <v>1401.3483</v>
      </c>
      <c r="IF2">
        <v>1401.3483</v>
      </c>
    </row>
    <row r="3" spans="5:240" ht="15">
      <c r="E3">
        <v>-11.476932763796064</v>
      </c>
      <c r="F3">
        <v>-7.61148050533145</v>
      </c>
      <c r="G3">
        <v>2465.4998</v>
      </c>
      <c r="H3">
        <v>2465.4998</v>
      </c>
      <c r="I3">
        <v>-2.8591133641982323</v>
      </c>
      <c r="J3">
        <v>-0.8358721254002521</v>
      </c>
      <c r="K3">
        <v>1972.9924</v>
      </c>
      <c r="L3">
        <v>1972.9924</v>
      </c>
      <c r="Q3">
        <v>-2.170024599799472</v>
      </c>
      <c r="R3">
        <v>4.056152099795449</v>
      </c>
      <c r="S3">
        <v>1258.1979</v>
      </c>
      <c r="T3">
        <v>1258.1979</v>
      </c>
      <c r="U3">
        <v>-2.773684550660356</v>
      </c>
      <c r="V3">
        <v>0.18363665026126075</v>
      </c>
      <c r="W3">
        <v>1639.975</v>
      </c>
      <c r="X3">
        <v>1639.975</v>
      </c>
      <c r="AC3">
        <v>-17.20823990929412</v>
      </c>
      <c r="AD3">
        <v>-6.088667741673159</v>
      </c>
      <c r="AE3">
        <v>1767.6279</v>
      </c>
      <c r="AF3">
        <v>1767.6279</v>
      </c>
      <c r="AJ3">
        <v>-1</v>
      </c>
      <c r="AO3">
        <v>-2.5628165079981713</v>
      </c>
      <c r="AP3">
        <v>0.16417702183677463</v>
      </c>
      <c r="AQ3">
        <v>1376.8974</v>
      </c>
      <c r="AR3">
        <v>1376.8974</v>
      </c>
      <c r="AS3">
        <v>-1.1814807550492397</v>
      </c>
      <c r="AT3">
        <v>0.22165545862903357</v>
      </c>
      <c r="AU3">
        <v>2670.3823</v>
      </c>
      <c r="AV3">
        <v>2670.3823</v>
      </c>
      <c r="BA3">
        <v>-16.253016712960317</v>
      </c>
      <c r="BB3">
        <v>-5.4466205806869645</v>
      </c>
      <c r="BC3">
        <v>1092.7441</v>
      </c>
      <c r="BD3">
        <v>1092.7441</v>
      </c>
      <c r="BE3">
        <v>-11.483087812610066</v>
      </c>
      <c r="BF3">
        <v>10.838021636018826</v>
      </c>
      <c r="BG3">
        <v>1604.8496</v>
      </c>
      <c r="BH3">
        <v>1604.8496</v>
      </c>
      <c r="BM3">
        <v>-1.7132835293301412</v>
      </c>
      <c r="BN3">
        <v>2.178616153345068</v>
      </c>
      <c r="BO3">
        <v>1006.8081</v>
      </c>
      <c r="BP3">
        <v>1006.8081</v>
      </c>
      <c r="BQ3">
        <v>-2.0482319780521863</v>
      </c>
      <c r="BR3">
        <v>2.348237387988738</v>
      </c>
      <c r="BS3">
        <v>1206.0322</v>
      </c>
      <c r="BT3">
        <v>1206.0322</v>
      </c>
      <c r="BY3">
        <v>-0.5076969107677898</v>
      </c>
      <c r="BZ3">
        <v>1.9092278500744317</v>
      </c>
      <c r="CA3">
        <v>2288.8126</v>
      </c>
      <c r="CB3">
        <v>2288.8126</v>
      </c>
      <c r="CF3">
        <v>-1</v>
      </c>
      <c r="CK3">
        <v>-2.129454113895937</v>
      </c>
      <c r="CL3">
        <v>2.537356660595133</v>
      </c>
      <c r="CM3">
        <v>1263.6865</v>
      </c>
      <c r="CN3">
        <v>1263.6865</v>
      </c>
      <c r="CO3">
        <v>-1.7713748895774692</v>
      </c>
      <c r="CP3">
        <v>-1.8123020400805228</v>
      </c>
      <c r="CQ3">
        <v>1288.9042</v>
      </c>
      <c r="CR3">
        <v>1288.9042</v>
      </c>
      <c r="CW3">
        <v>-15.959031248719672</v>
      </c>
      <c r="CX3">
        <v>-7.4334306989340995</v>
      </c>
      <c r="CY3">
        <v>1049.7982</v>
      </c>
      <c r="CZ3">
        <v>1049.7982</v>
      </c>
      <c r="DD3">
        <v>-1</v>
      </c>
      <c r="DI3">
        <v>-2.1728902669101533</v>
      </c>
      <c r="DJ3">
        <v>1.3782918506700526</v>
      </c>
      <c r="DK3">
        <v>1323.283</v>
      </c>
      <c r="DL3">
        <v>1323.283</v>
      </c>
      <c r="DM3">
        <v>-2.9871954649382104</v>
      </c>
      <c r="DN3">
        <v>3.187514927741013</v>
      </c>
      <c r="DO3">
        <v>1241.2162</v>
      </c>
      <c r="DP3">
        <v>1241.2162</v>
      </c>
      <c r="DU3">
        <v>16.73463065823361</v>
      </c>
      <c r="DV3">
        <v>11.584698305809248</v>
      </c>
      <c r="DW3">
        <v>2493.4031</v>
      </c>
      <c r="DX3">
        <v>2493.4031</v>
      </c>
      <c r="EB3">
        <v>-1</v>
      </c>
      <c r="EG3">
        <v>-3.391995504108227</v>
      </c>
      <c r="EH3">
        <v>-0.08494386002384502</v>
      </c>
      <c r="EI3">
        <v>1427.5174</v>
      </c>
      <c r="EJ3">
        <v>1427.5174</v>
      </c>
      <c r="EK3">
        <v>-2.5846971835108477</v>
      </c>
      <c r="EL3">
        <v>-1.243774450171104</v>
      </c>
      <c r="EM3">
        <v>1456.2772</v>
      </c>
      <c r="EN3">
        <v>1456.2772</v>
      </c>
      <c r="ES3">
        <v>-16.596224326936102</v>
      </c>
      <c r="ET3">
        <v>-6.419679896596783</v>
      </c>
      <c r="EU3">
        <v>1272.4957</v>
      </c>
      <c r="EV3">
        <v>1272.4957</v>
      </c>
      <c r="EW3">
        <v>-5.349991259368149</v>
      </c>
      <c r="EX3">
        <v>1.3878669957292793</v>
      </c>
      <c r="EY3">
        <v>2100.6424</v>
      </c>
      <c r="EZ3">
        <v>2100.6424</v>
      </c>
      <c r="FE3">
        <v>-2.5069241224490746</v>
      </c>
      <c r="FF3">
        <v>0.4145615550519395</v>
      </c>
      <c r="FG3">
        <v>1206.1282</v>
      </c>
      <c r="FH3">
        <v>1206.1282</v>
      </c>
      <c r="FI3">
        <v>-0.40773132324636663</v>
      </c>
      <c r="FJ3">
        <v>0.9196356219967043</v>
      </c>
      <c r="FK3">
        <v>1366.2828</v>
      </c>
      <c r="FL3">
        <v>1366.2828</v>
      </c>
      <c r="FQ3">
        <v>-18.25868702161162</v>
      </c>
      <c r="FR3">
        <v>-9.58518662892897</v>
      </c>
      <c r="FS3">
        <v>1435.1617</v>
      </c>
      <c r="FT3">
        <v>1435.1617</v>
      </c>
      <c r="FU3">
        <v>3.783290075606412</v>
      </c>
      <c r="FV3">
        <v>1.1113814839018126</v>
      </c>
      <c r="FW3">
        <v>2789.7925</v>
      </c>
      <c r="FX3">
        <v>2789.7925</v>
      </c>
      <c r="GC3">
        <v>-3.918862639484413</v>
      </c>
      <c r="GD3">
        <v>-0.329682476161544</v>
      </c>
      <c r="GE3">
        <v>1463.5803</v>
      </c>
      <c r="GF3">
        <v>1463.5803</v>
      </c>
      <c r="GG3">
        <v>-2.1073099661626244</v>
      </c>
      <c r="GH3">
        <v>-0.4942373203082582</v>
      </c>
      <c r="GI3">
        <v>1365.0319</v>
      </c>
      <c r="GJ3">
        <v>1365.0319</v>
      </c>
      <c r="GO3">
        <v>-14.722663128518006</v>
      </c>
      <c r="GP3">
        <v>-8.56849803140426</v>
      </c>
      <c r="GQ3">
        <v>1631.4632</v>
      </c>
      <c r="GR3">
        <v>1631.4632</v>
      </c>
      <c r="GV3">
        <v>-1</v>
      </c>
      <c r="HA3">
        <v>-3.0799322945964427</v>
      </c>
      <c r="HB3">
        <v>0</v>
      </c>
      <c r="HC3">
        <v>1610.0171</v>
      </c>
      <c r="HD3">
        <v>1610.0171</v>
      </c>
      <c r="HE3">
        <v>-1.7290220460535473</v>
      </c>
      <c r="HF3">
        <v>1.5913774464403767</v>
      </c>
      <c r="HG3">
        <v>1707.3972</v>
      </c>
      <c r="HH3">
        <v>1707.3972</v>
      </c>
      <c r="HM3">
        <v>-16.86444932647973</v>
      </c>
      <c r="HN3">
        <v>-7.317016064228724</v>
      </c>
      <c r="HO3">
        <v>1319.3407</v>
      </c>
      <c r="HP3">
        <v>1319.3407</v>
      </c>
      <c r="HQ3">
        <v>-16.945025196799463</v>
      </c>
      <c r="HR3">
        <v>5.295799430617242</v>
      </c>
      <c r="HS3">
        <v>1729.5449</v>
      </c>
      <c r="HT3">
        <v>1729.5449</v>
      </c>
      <c r="HY3">
        <v>-3.682858961358235</v>
      </c>
      <c r="HZ3">
        <v>-1.4623377619878433</v>
      </c>
      <c r="IA3">
        <v>1237.3602</v>
      </c>
      <c r="IB3">
        <v>1237.3602</v>
      </c>
      <c r="IC3">
        <v>-3.6853799772494256</v>
      </c>
      <c r="ID3">
        <v>1.7671982366265784</v>
      </c>
      <c r="IE3">
        <v>1659.2826</v>
      </c>
      <c r="IF3">
        <v>1659.2826</v>
      </c>
    </row>
    <row r="4" spans="5:240" ht="15">
      <c r="E4">
        <v>-14.959400478434176</v>
      </c>
      <c r="F4">
        <v>-4.534680333950696</v>
      </c>
      <c r="G4">
        <v>1277.9906</v>
      </c>
      <c r="H4">
        <v>1277.9906</v>
      </c>
      <c r="I4">
        <v>-11.530429961389396</v>
      </c>
      <c r="J4">
        <v>9.051127942052595</v>
      </c>
      <c r="K4">
        <v>2130.6286</v>
      </c>
      <c r="L4">
        <v>2130.6286</v>
      </c>
      <c r="Q4">
        <v>-2.728986100659437</v>
      </c>
      <c r="R4">
        <v>0.9787632358312006</v>
      </c>
      <c r="S4">
        <v>1330.8587</v>
      </c>
      <c r="T4">
        <v>1330.8587</v>
      </c>
      <c r="U4">
        <v>-1.757233463896668</v>
      </c>
      <c r="V4">
        <v>-1.6618960758441883</v>
      </c>
      <c r="W4">
        <v>1645.7128</v>
      </c>
      <c r="X4">
        <v>1645.7128</v>
      </c>
      <c r="AC4">
        <v>-15.93856981911634</v>
      </c>
      <c r="AD4">
        <v>-7.474945837231811</v>
      </c>
      <c r="AE4">
        <v>2120.3842</v>
      </c>
      <c r="AF4">
        <v>2120.3842</v>
      </c>
      <c r="AG4">
        <v>-16.57537618041728</v>
      </c>
      <c r="AH4">
        <v>2.449146054406839</v>
      </c>
      <c r="AI4">
        <v>2447.6495</v>
      </c>
      <c r="AJ4">
        <v>2447.6495</v>
      </c>
      <c r="AO4">
        <v>-2.901110923898063</v>
      </c>
      <c r="AP4">
        <v>1.4526933770434312</v>
      </c>
      <c r="AQ4">
        <v>1501.2589</v>
      </c>
      <c r="AR4">
        <v>1501.2589</v>
      </c>
      <c r="AS4">
        <v>-3.316500372680551</v>
      </c>
      <c r="AT4">
        <v>1.2789958292454706</v>
      </c>
      <c r="AU4">
        <v>1507.4899</v>
      </c>
      <c r="AV4">
        <v>1507.4899</v>
      </c>
      <c r="BA4">
        <v>10.883283810564912</v>
      </c>
      <c r="BB4">
        <v>5.700946445961102</v>
      </c>
      <c r="BC4">
        <v>1608.4009</v>
      </c>
      <c r="BD4">
        <v>1608.4009</v>
      </c>
      <c r="BE4">
        <v>-12.83663175308272</v>
      </c>
      <c r="BF4">
        <v>9.34595876512987</v>
      </c>
      <c r="BG4">
        <v>1502.919</v>
      </c>
      <c r="BH4">
        <v>1502.919</v>
      </c>
      <c r="BM4">
        <v>-2.0503977144853884</v>
      </c>
      <c r="BN4">
        <v>4.639024311822135</v>
      </c>
      <c r="BO4">
        <v>1085.0121</v>
      </c>
      <c r="BP4">
        <v>1085.0121</v>
      </c>
      <c r="BQ4">
        <v>-4.298345147369165</v>
      </c>
      <c r="BR4">
        <v>2.3883984497559707</v>
      </c>
      <c r="BS4">
        <v>1362.3397</v>
      </c>
      <c r="BT4">
        <v>1362.3397</v>
      </c>
      <c r="BY4">
        <v>-6.492187418100706</v>
      </c>
      <c r="BZ4">
        <v>-10.711235095058957</v>
      </c>
      <c r="CA4">
        <v>2212.8472</v>
      </c>
      <c r="CB4">
        <v>2212.8472</v>
      </c>
      <c r="CF4">
        <v>-1</v>
      </c>
      <c r="CK4">
        <v>-2.3572876607477227</v>
      </c>
      <c r="CL4">
        <v>0.6822138279826397</v>
      </c>
      <c r="CM4">
        <v>1142.7245</v>
      </c>
      <c r="CN4">
        <v>1142.7245</v>
      </c>
      <c r="CO4">
        <v>-2.639661420352109</v>
      </c>
      <c r="CP4">
        <v>2.216194889122084</v>
      </c>
      <c r="CQ4">
        <v>1455.325</v>
      </c>
      <c r="CR4">
        <v>1455.325</v>
      </c>
      <c r="CW4">
        <v>-19.069210383630164</v>
      </c>
      <c r="CX4">
        <v>14.44799725500939</v>
      </c>
      <c r="CY4">
        <v>1299.8296</v>
      </c>
      <c r="CZ4">
        <v>1299.8296</v>
      </c>
      <c r="DD4">
        <v>-1</v>
      </c>
      <c r="DI4">
        <v>-3.705937133228076</v>
      </c>
      <c r="DJ4">
        <v>-1.1714633765666598</v>
      </c>
      <c r="DK4">
        <v>1342.7954</v>
      </c>
      <c r="DL4">
        <v>1342.7954</v>
      </c>
      <c r="DM4">
        <v>-3.803176965583196</v>
      </c>
      <c r="DN4">
        <v>-1.0016252388492237</v>
      </c>
      <c r="DO4">
        <v>1815.4849</v>
      </c>
      <c r="DP4">
        <v>1815.4849</v>
      </c>
      <c r="DU4">
        <v>-8.472739179272907</v>
      </c>
      <c r="DV4">
        <v>-1.6975395741068908</v>
      </c>
      <c r="DW4">
        <v>1977.2089</v>
      </c>
      <c r="DX4">
        <v>1977.2089</v>
      </c>
      <c r="EB4">
        <v>-1</v>
      </c>
      <c r="EG4">
        <v>-3.4002816478676614</v>
      </c>
      <c r="EH4">
        <v>2.1044038170788433</v>
      </c>
      <c r="EI4">
        <v>1298.8512</v>
      </c>
      <c r="EJ4">
        <v>1298.8512</v>
      </c>
      <c r="EK4">
        <v>-2.3306560798187217</v>
      </c>
      <c r="EL4">
        <v>0.045774261378373815</v>
      </c>
      <c r="EM4">
        <v>1642.2438</v>
      </c>
      <c r="EN4">
        <v>1642.2438</v>
      </c>
      <c r="ES4">
        <v>-17.900345487679523</v>
      </c>
      <c r="ET4">
        <v>-6.840252794626135</v>
      </c>
      <c r="EU4">
        <v>1991.3977</v>
      </c>
      <c r="EV4">
        <v>1991.3977</v>
      </c>
      <c r="EW4">
        <v>-11.443126836335985</v>
      </c>
      <c r="EX4">
        <v>6.997827813768051</v>
      </c>
      <c r="EY4">
        <v>1756.9188</v>
      </c>
      <c r="EZ4">
        <v>1756.9188</v>
      </c>
      <c r="FE4">
        <v>-2.4414054190164656</v>
      </c>
      <c r="FF4">
        <v>0.8498006871319248</v>
      </c>
      <c r="FG4">
        <v>1143.5538</v>
      </c>
      <c r="FH4">
        <v>1143.5538</v>
      </c>
      <c r="FI4">
        <v>-4.055124397187914</v>
      </c>
      <c r="FJ4">
        <v>-0.45075577998788674</v>
      </c>
      <c r="FK4">
        <v>1538.1259</v>
      </c>
      <c r="FL4">
        <v>1538.1259</v>
      </c>
      <c r="FQ4">
        <v>-18.932867334724687</v>
      </c>
      <c r="FR4">
        <v>-9.447651797754332</v>
      </c>
      <c r="FS4">
        <v>1375.8833</v>
      </c>
      <c r="FT4">
        <v>1375.8833</v>
      </c>
      <c r="FU4">
        <v>2.818244463492565</v>
      </c>
      <c r="FV4">
        <v>3.3099694804181876</v>
      </c>
      <c r="FW4">
        <v>1896.6654</v>
      </c>
      <c r="FX4">
        <v>1896.6654</v>
      </c>
      <c r="GC4">
        <v>-4.4600492213341845</v>
      </c>
      <c r="GD4">
        <v>0.08208853712637065</v>
      </c>
      <c r="GE4">
        <v>1352.0587</v>
      </c>
      <c r="GF4">
        <v>1352.0587</v>
      </c>
      <c r="GG4">
        <v>-3.514860979660689</v>
      </c>
      <c r="GH4">
        <v>2.2940462675362454</v>
      </c>
      <c r="GI4">
        <v>1613.0334</v>
      </c>
      <c r="GJ4">
        <v>1613.0334</v>
      </c>
      <c r="GO4">
        <v>-17.135190208897924</v>
      </c>
      <c r="GP4">
        <v>-9.282522004648435</v>
      </c>
      <c r="GQ4">
        <v>1651.2991</v>
      </c>
      <c r="GR4">
        <v>1651.2991</v>
      </c>
      <c r="GV4">
        <v>-1</v>
      </c>
      <c r="HA4">
        <v>-3.6521415120514895</v>
      </c>
      <c r="HB4">
        <v>1.5696569599489845</v>
      </c>
      <c r="HC4">
        <v>1898.3438</v>
      </c>
      <c r="HD4">
        <v>1898.3438</v>
      </c>
      <c r="HE4">
        <v>-2.930728257012664</v>
      </c>
      <c r="HF4">
        <v>1.9505572530394595</v>
      </c>
      <c r="HG4">
        <v>1821.8183</v>
      </c>
      <c r="HH4">
        <v>1821.8183</v>
      </c>
      <c r="HM4">
        <v>-16.789846599757986</v>
      </c>
      <c r="HN4">
        <v>-3.455738303863729</v>
      </c>
      <c r="HO4">
        <v>1542.0222</v>
      </c>
      <c r="HP4">
        <v>1542.0222</v>
      </c>
      <c r="HQ4">
        <v>-17.202154992478345</v>
      </c>
      <c r="HR4">
        <v>9.641381372533324</v>
      </c>
      <c r="HS4">
        <v>1542.052</v>
      </c>
      <c r="HT4">
        <v>1542.052</v>
      </c>
      <c r="HY4">
        <v>-3.405204131960822</v>
      </c>
      <c r="HZ4">
        <v>0.2539276584455372</v>
      </c>
      <c r="IA4">
        <v>1335.017</v>
      </c>
      <c r="IB4">
        <v>1335.017</v>
      </c>
      <c r="IC4">
        <v>-3.268047629784263</v>
      </c>
      <c r="ID4">
        <v>-4.207436520821082</v>
      </c>
      <c r="IE4">
        <v>1960.0028</v>
      </c>
      <c r="IF4">
        <v>1960.0028</v>
      </c>
    </row>
    <row r="5" spans="5:240" ht="15">
      <c r="E5">
        <v>-15.393770205825426</v>
      </c>
      <c r="F5">
        <v>-4.296617926312823</v>
      </c>
      <c r="G5">
        <v>2080.4648</v>
      </c>
      <c r="H5">
        <v>2080.4648</v>
      </c>
      <c r="I5">
        <v>-17.49382417914375</v>
      </c>
      <c r="J5">
        <v>5.678387780627954</v>
      </c>
      <c r="K5">
        <v>1759.7247</v>
      </c>
      <c r="L5">
        <v>1759.7247</v>
      </c>
      <c r="Q5">
        <v>-2.3191525616264475</v>
      </c>
      <c r="R5">
        <v>1.8310850086112715</v>
      </c>
      <c r="S5">
        <v>1330.7407</v>
      </c>
      <c r="T5">
        <v>1330.7407</v>
      </c>
      <c r="U5">
        <v>-1.3436137652872198</v>
      </c>
      <c r="V5">
        <v>-0.1771824863010547</v>
      </c>
      <c r="W5">
        <v>1555.6544</v>
      </c>
      <c r="X5">
        <v>1555.6544</v>
      </c>
      <c r="AC5">
        <v>0.13836396975799303</v>
      </c>
      <c r="AD5">
        <v>1.0451668457861203</v>
      </c>
      <c r="AE5">
        <v>1552.7784</v>
      </c>
      <c r="AF5">
        <v>1552.7784</v>
      </c>
      <c r="AG5">
        <v>-19.756378476694014</v>
      </c>
      <c r="AH5">
        <v>6.678828149461419</v>
      </c>
      <c r="AI5">
        <v>2405.1427</v>
      </c>
      <c r="AJ5">
        <v>2405.1427</v>
      </c>
      <c r="AO5">
        <v>-2.0908902325659824</v>
      </c>
      <c r="AP5">
        <v>3.2689670939875146</v>
      </c>
      <c r="AQ5">
        <v>1236.5777</v>
      </c>
      <c r="AR5">
        <v>1236.5777</v>
      </c>
      <c r="AS5">
        <v>-0.1660606732794747</v>
      </c>
      <c r="AT5">
        <v>0.6857187537668388</v>
      </c>
      <c r="AU5">
        <v>1521.8702</v>
      </c>
      <c r="AV5">
        <v>1521.8702</v>
      </c>
      <c r="BA5">
        <v>9.759686332145636</v>
      </c>
      <c r="BB5">
        <v>11.726581743108579</v>
      </c>
      <c r="BC5">
        <v>2385.7677</v>
      </c>
      <c r="BD5">
        <v>2385.7677</v>
      </c>
      <c r="BE5">
        <v>-15.831590727027452</v>
      </c>
      <c r="BF5">
        <v>8.79013651428368</v>
      </c>
      <c r="BG5">
        <v>1327.1692</v>
      </c>
      <c r="BH5">
        <v>1327.1692</v>
      </c>
      <c r="BM5">
        <v>-2.315583289464964</v>
      </c>
      <c r="BN5">
        <v>1.8836313118013717</v>
      </c>
      <c r="BO5">
        <v>956.0697</v>
      </c>
      <c r="BP5">
        <v>956.0697</v>
      </c>
      <c r="BQ5">
        <v>-1.5031001020591788</v>
      </c>
      <c r="BR5">
        <v>0.9003589820612419</v>
      </c>
      <c r="BS5">
        <v>1077.2248</v>
      </c>
      <c r="BT5">
        <v>1077.2248</v>
      </c>
      <c r="BY5">
        <v>5.791859846012631</v>
      </c>
      <c r="BZ5">
        <v>-4.86280302349566</v>
      </c>
      <c r="CA5">
        <v>2631.9715</v>
      </c>
      <c r="CB5">
        <v>2631.9715</v>
      </c>
      <c r="CF5">
        <v>-1</v>
      </c>
      <c r="CK5">
        <v>-2.359816814088692</v>
      </c>
      <c r="CL5">
        <v>1.1408513855229963</v>
      </c>
      <c r="CM5">
        <v>1118.6855</v>
      </c>
      <c r="CN5">
        <v>1118.6855</v>
      </c>
      <c r="CO5">
        <v>-3.3222980857458566</v>
      </c>
      <c r="CP5">
        <v>-0.04470847642952869</v>
      </c>
      <c r="CQ5">
        <v>1305.5426</v>
      </c>
      <c r="CR5">
        <v>1305.5426</v>
      </c>
      <c r="CW5">
        <v>-18.2396263292293</v>
      </c>
      <c r="CX5">
        <v>-4.144535739135364</v>
      </c>
      <c r="CY5">
        <v>1366.2211</v>
      </c>
      <c r="CZ5">
        <v>1366.2211</v>
      </c>
      <c r="DD5">
        <v>-1</v>
      </c>
      <c r="DI5">
        <v>-4.807762401353141</v>
      </c>
      <c r="DJ5">
        <v>0.7494770934611203</v>
      </c>
      <c r="DK5">
        <v>1364.7978</v>
      </c>
      <c r="DL5">
        <v>1364.7978</v>
      </c>
      <c r="DM5">
        <v>-2.393696421593173</v>
      </c>
      <c r="DN5">
        <v>-0.8050853804290767</v>
      </c>
      <c r="DO5">
        <v>1342.8121</v>
      </c>
      <c r="DP5">
        <v>1342.8121</v>
      </c>
      <c r="DU5">
        <v>4.055732383112541</v>
      </c>
      <c r="DV5">
        <v>-0.29320472283368915</v>
      </c>
      <c r="DW5">
        <v>1706.893</v>
      </c>
      <c r="DX5">
        <v>1706.893</v>
      </c>
      <c r="DY5">
        <v>-0.36923220013025665</v>
      </c>
      <c r="DZ5">
        <v>-2.81450686856253</v>
      </c>
      <c r="EA5">
        <v>2775.5334</v>
      </c>
      <c r="EB5">
        <v>2775.5334</v>
      </c>
      <c r="EG5">
        <v>-2.1947405751775335</v>
      </c>
      <c r="EH5">
        <v>0.9120254023283039</v>
      </c>
      <c r="EI5">
        <v>1435.3365</v>
      </c>
      <c r="EJ5">
        <v>1435.3365</v>
      </c>
      <c r="EK5">
        <v>-3.0834566671555805</v>
      </c>
      <c r="EL5">
        <v>-1.8355052837294163</v>
      </c>
      <c r="EM5">
        <v>1573.0339</v>
      </c>
      <c r="EN5">
        <v>1573.0339</v>
      </c>
      <c r="ES5">
        <v>-18.300433388379368</v>
      </c>
      <c r="ET5">
        <v>-6.585804379754052</v>
      </c>
      <c r="EU5">
        <v>1592.7472</v>
      </c>
      <c r="EV5">
        <v>1592.7472</v>
      </c>
      <c r="EW5">
        <v>-18.554172416355886</v>
      </c>
      <c r="EX5">
        <v>7.738740826137292</v>
      </c>
      <c r="EY5">
        <v>1428.7626</v>
      </c>
      <c r="EZ5">
        <v>1428.7626</v>
      </c>
      <c r="FE5">
        <v>-3.5950441756521823</v>
      </c>
      <c r="FF5">
        <v>-1.1820204294157186</v>
      </c>
      <c r="FG5">
        <v>1049.7358</v>
      </c>
      <c r="FH5">
        <v>1049.7358</v>
      </c>
      <c r="FI5">
        <v>-2.878021321934991</v>
      </c>
      <c r="FJ5">
        <v>1.5121408335902249</v>
      </c>
      <c r="FK5">
        <v>2038.1723</v>
      </c>
      <c r="FL5">
        <v>2038.1723</v>
      </c>
      <c r="FQ5">
        <v>-17.309677347877788</v>
      </c>
      <c r="FR5">
        <v>-7.3092455811979455</v>
      </c>
      <c r="FS5">
        <v>1467.4195</v>
      </c>
      <c r="FT5">
        <v>1467.4195</v>
      </c>
      <c r="FU5">
        <v>-6.648952139274019</v>
      </c>
      <c r="FV5">
        <v>0.6621458310558843</v>
      </c>
      <c r="FW5">
        <v>1921.4406</v>
      </c>
      <c r="FX5">
        <v>1921.4406</v>
      </c>
      <c r="GC5">
        <v>-2.607865745424217</v>
      </c>
      <c r="GD5">
        <v>0.5556072665182441</v>
      </c>
      <c r="GE5">
        <v>1407.8464</v>
      </c>
      <c r="GF5">
        <v>1407.8464</v>
      </c>
      <c r="GG5">
        <v>-3.080593823929675</v>
      </c>
      <c r="GH5">
        <v>-0.9926270530066539</v>
      </c>
      <c r="GI5">
        <v>1314.8952</v>
      </c>
      <c r="GJ5">
        <v>1314.8952</v>
      </c>
      <c r="GO5">
        <v>-17.93721315585954</v>
      </c>
      <c r="GP5">
        <v>-5.996574927657132</v>
      </c>
      <c r="GQ5">
        <v>1646.8592</v>
      </c>
      <c r="GR5">
        <v>1646.8592</v>
      </c>
      <c r="GV5">
        <v>-1</v>
      </c>
      <c r="HA5">
        <v>-2.9860905209597384</v>
      </c>
      <c r="HB5">
        <v>2.0237145310192766</v>
      </c>
      <c r="HC5">
        <v>1893.6698</v>
      </c>
      <c r="HD5">
        <v>1893.6698</v>
      </c>
      <c r="HE5">
        <v>-5.010551968675859</v>
      </c>
      <c r="HF5">
        <v>-0.13560583046490216</v>
      </c>
      <c r="HG5">
        <v>1948.7836</v>
      </c>
      <c r="HH5">
        <v>1948.7836</v>
      </c>
      <c r="HM5">
        <v>-15.981225102640025</v>
      </c>
      <c r="HN5">
        <v>-5.209053711274553</v>
      </c>
      <c r="HO5">
        <v>1233.4448</v>
      </c>
      <c r="HP5">
        <v>1233.4448</v>
      </c>
      <c r="HQ5">
        <v>-17.947007778473047</v>
      </c>
      <c r="HR5">
        <v>4.8761053029543975</v>
      </c>
      <c r="HS5">
        <v>1584.9822</v>
      </c>
      <c r="HT5">
        <v>1584.9822</v>
      </c>
      <c r="HY5">
        <v>-2.4238521865328035</v>
      </c>
      <c r="HZ5">
        <v>2.2362555914363114</v>
      </c>
      <c r="IA5">
        <v>1299.8032</v>
      </c>
      <c r="IB5">
        <v>1299.8032</v>
      </c>
      <c r="IC5">
        <v>0.8169069412818217</v>
      </c>
      <c r="ID5">
        <v>-0.30687927461441156</v>
      </c>
      <c r="IE5">
        <v>1475.641</v>
      </c>
      <c r="IF5">
        <v>1475.641</v>
      </c>
    </row>
    <row r="6" spans="5:240" ht="15">
      <c r="E6">
        <v>-16.444361117512727</v>
      </c>
      <c r="F6">
        <v>-3.5048154835510665</v>
      </c>
      <c r="G6">
        <v>1310.8715</v>
      </c>
      <c r="H6">
        <v>1310.8715</v>
      </c>
      <c r="I6">
        <v>-22.155836963795632</v>
      </c>
      <c r="J6">
        <v>8.639905026059033</v>
      </c>
      <c r="K6">
        <v>2112.9202</v>
      </c>
      <c r="L6">
        <v>2112.9202</v>
      </c>
      <c r="Q6">
        <v>-1.494490424394474</v>
      </c>
      <c r="R6">
        <v>2.514677090015695</v>
      </c>
      <c r="S6">
        <v>1414.0679</v>
      </c>
      <c r="T6">
        <v>1414.0679</v>
      </c>
      <c r="U6">
        <v>-2.6879511899249273</v>
      </c>
      <c r="V6">
        <v>0.3960804360725252</v>
      </c>
      <c r="W6">
        <v>1412.1358</v>
      </c>
      <c r="X6">
        <v>1412.1358</v>
      </c>
      <c r="AC6">
        <v>-12.27027941823889</v>
      </c>
      <c r="AD6">
        <v>-1.8196799874468077</v>
      </c>
      <c r="AE6">
        <v>2221.2099</v>
      </c>
      <c r="AF6">
        <v>2221.2099</v>
      </c>
      <c r="AG6">
        <v>-4.2063910573943595</v>
      </c>
      <c r="AH6">
        <v>2.3174096566621465</v>
      </c>
      <c r="AI6">
        <v>2111.7373</v>
      </c>
      <c r="AJ6">
        <v>2111.7373</v>
      </c>
      <c r="AO6">
        <v>-2.7823298761965276</v>
      </c>
      <c r="AP6">
        <v>0.8651906162459007</v>
      </c>
      <c r="AQ6">
        <v>1444.3461</v>
      </c>
      <c r="AR6">
        <v>1444.3461</v>
      </c>
      <c r="AS6">
        <v>-0.2840025332920888</v>
      </c>
      <c r="AT6">
        <v>0.358622036614598</v>
      </c>
      <c r="AU6">
        <v>1380.0328</v>
      </c>
      <c r="AV6">
        <v>1380.0328</v>
      </c>
      <c r="BA6">
        <v>-15.608607320083577</v>
      </c>
      <c r="BB6">
        <v>-7.575825089148747</v>
      </c>
      <c r="BC6">
        <v>1131.8751</v>
      </c>
      <c r="BD6">
        <v>1131.8751</v>
      </c>
      <c r="BE6">
        <v>-15.75678911099055</v>
      </c>
      <c r="BF6">
        <v>13.552660557183081</v>
      </c>
      <c r="BG6">
        <v>1311.4693</v>
      </c>
      <c r="BH6">
        <v>1311.4693</v>
      </c>
      <c r="BM6">
        <v>-3.09211083326203</v>
      </c>
      <c r="BN6">
        <v>2.3699900117917725</v>
      </c>
      <c r="BO6">
        <v>1131.8933</v>
      </c>
      <c r="BP6">
        <v>1131.8933</v>
      </c>
      <c r="BQ6">
        <v>-2.0463651455134233</v>
      </c>
      <c r="BR6">
        <v>1.427488812614225</v>
      </c>
      <c r="BS6">
        <v>1159.1577</v>
      </c>
      <c r="BT6">
        <v>1159.1577</v>
      </c>
      <c r="BY6">
        <v>-15.071816198517991</v>
      </c>
      <c r="BZ6">
        <v>-8.833676347184324</v>
      </c>
      <c r="CA6">
        <v>1518.0073</v>
      </c>
      <c r="CB6">
        <v>1518.0073</v>
      </c>
      <c r="CC6">
        <v>-15.336029375356674</v>
      </c>
      <c r="CD6">
        <v>10.443956390219038</v>
      </c>
      <c r="CE6">
        <v>2125.0373</v>
      </c>
      <c r="CF6">
        <v>2125.0373</v>
      </c>
      <c r="CK6">
        <v>-3.527941560844777</v>
      </c>
      <c r="CL6">
        <v>-0.21314755957780562</v>
      </c>
      <c r="CM6">
        <v>1679.3759</v>
      </c>
      <c r="CN6">
        <v>1679.3759</v>
      </c>
      <c r="CO6">
        <v>-0.5669565979368123</v>
      </c>
      <c r="CP6">
        <v>0.4942373203082582</v>
      </c>
      <c r="CQ6">
        <v>1304.5316</v>
      </c>
      <c r="CR6">
        <v>1304.5316</v>
      </c>
      <c r="CW6">
        <v>-15.435356644236666</v>
      </c>
      <c r="CX6">
        <v>-2.3600219027911677</v>
      </c>
      <c r="CY6">
        <v>1948.2835</v>
      </c>
      <c r="CZ6">
        <v>1948.2835</v>
      </c>
      <c r="DA6">
        <v>-17.96365640964739</v>
      </c>
      <c r="DB6">
        <v>7.597944352408729</v>
      </c>
      <c r="DC6">
        <v>1432.5614</v>
      </c>
      <c r="DD6">
        <v>1432.5614</v>
      </c>
      <c r="DI6">
        <v>-3.590076221308493</v>
      </c>
      <c r="DJ6">
        <v>0.8617004401493489</v>
      </c>
      <c r="DK6">
        <v>1174.871</v>
      </c>
      <c r="DL6">
        <v>1174.871</v>
      </c>
      <c r="DM6">
        <v>-0.9198845212132838</v>
      </c>
      <c r="DN6">
        <v>1.8166213001252114</v>
      </c>
      <c r="DO6">
        <v>1194.3943</v>
      </c>
      <c r="DP6">
        <v>1194.3943</v>
      </c>
      <c r="DU6">
        <v>12.60329745419926</v>
      </c>
      <c r="DV6">
        <v>15.877352815051097</v>
      </c>
      <c r="DW6">
        <v>2131.6325</v>
      </c>
      <c r="DX6">
        <v>2131.6325</v>
      </c>
      <c r="DY6">
        <v>-16.671216422155844</v>
      </c>
      <c r="DZ6">
        <v>4.49688497928951</v>
      </c>
      <c r="EA6">
        <v>2064.2139</v>
      </c>
      <c r="EB6">
        <v>2064.2139</v>
      </c>
      <c r="EG6">
        <v>-2.973262725661421</v>
      </c>
      <c r="EH6">
        <v>2.5378410103807916</v>
      </c>
      <c r="EI6">
        <v>1650.3518</v>
      </c>
      <c r="EJ6">
        <v>1650.3518</v>
      </c>
      <c r="EK6">
        <v>-3.2171666639032317</v>
      </c>
      <c r="EL6">
        <v>-3.5953654421341015</v>
      </c>
      <c r="EM6">
        <v>1483.0648</v>
      </c>
      <c r="EN6">
        <v>1483.0648</v>
      </c>
      <c r="ES6">
        <v>-11.681806044052827</v>
      </c>
      <c r="ET6">
        <v>-2.972056910928927</v>
      </c>
      <c r="EU6">
        <v>2576.939</v>
      </c>
      <c r="EV6">
        <v>2576.939</v>
      </c>
      <c r="EW6">
        <v>-15.92877067951651</v>
      </c>
      <c r="EX6">
        <v>13.611909412837633</v>
      </c>
      <c r="EY6">
        <v>1409.1847</v>
      </c>
      <c r="EZ6">
        <v>1409.1847</v>
      </c>
      <c r="FE6">
        <v>-4.3958888254412685</v>
      </c>
      <c r="FF6">
        <v>-1.5001833771281348</v>
      </c>
      <c r="FG6">
        <v>1557.69</v>
      </c>
      <c r="FH6">
        <v>1557.69</v>
      </c>
      <c r="FI6">
        <v>-2.8589176289131935</v>
      </c>
      <c r="FJ6">
        <v>-1.5315728320917135</v>
      </c>
      <c r="FK6">
        <v>1393.669</v>
      </c>
      <c r="FL6">
        <v>1393.669</v>
      </c>
      <c r="FQ6">
        <v>-16.27204872160237</v>
      </c>
      <c r="FR6">
        <v>-8.404850111135413</v>
      </c>
      <c r="FS6">
        <v>1373.0516</v>
      </c>
      <c r="FT6">
        <v>1373.0516</v>
      </c>
      <c r="FU6">
        <v>-19.29918185518809</v>
      </c>
      <c r="FV6">
        <v>8.193553681490762</v>
      </c>
      <c r="FW6">
        <v>1470.3476</v>
      </c>
      <c r="FX6">
        <v>1470.3476</v>
      </c>
      <c r="GC6">
        <v>-2.978423330417227</v>
      </c>
      <c r="GD6">
        <v>0.3759091991248553</v>
      </c>
      <c r="GE6">
        <v>1335.5577</v>
      </c>
      <c r="GF6">
        <v>1335.5577</v>
      </c>
      <c r="GG6">
        <v>-2.8717001871994725</v>
      </c>
      <c r="GH6">
        <v>0.8957967146436427</v>
      </c>
      <c r="GI6">
        <v>1667.8684</v>
      </c>
      <c r="GJ6">
        <v>1667.8684</v>
      </c>
      <c r="GO6">
        <v>-16.388019473411287</v>
      </c>
      <c r="GP6">
        <v>-6.339596458426957</v>
      </c>
      <c r="GQ6">
        <v>1796.0935</v>
      </c>
      <c r="GR6">
        <v>1796.0935</v>
      </c>
      <c r="GV6">
        <v>-1</v>
      </c>
      <c r="HA6">
        <v>-2.8696211793727358</v>
      </c>
      <c r="HB6">
        <v>1.1179220960571428</v>
      </c>
      <c r="HC6">
        <v>1862.3396</v>
      </c>
      <c r="HD6">
        <v>1862.3396</v>
      </c>
      <c r="HE6">
        <v>-2.4164538604880796</v>
      </c>
      <c r="HF6">
        <v>0.270386521371881</v>
      </c>
      <c r="HG6">
        <v>1900.3441</v>
      </c>
      <c r="HH6">
        <v>1900.3441</v>
      </c>
      <c r="HM6">
        <v>-16.880493256761394</v>
      </c>
      <c r="HN6">
        <v>-5.678324148749624</v>
      </c>
      <c r="HO6">
        <v>1393.5651</v>
      </c>
      <c r="HP6">
        <v>1393.5651</v>
      </c>
      <c r="HQ6">
        <v>-14.489236285368023</v>
      </c>
      <c r="HR6">
        <v>7.495604024256135</v>
      </c>
      <c r="HS6">
        <v>1292.0104</v>
      </c>
      <c r="HT6">
        <v>1292.0104</v>
      </c>
      <c r="HY6">
        <v>-2.776542088417422</v>
      </c>
      <c r="HZ6">
        <v>0.639162107721484</v>
      </c>
      <c r="IA6">
        <v>1256.9142</v>
      </c>
      <c r="IB6">
        <v>1256.9142</v>
      </c>
      <c r="IC6">
        <v>-1.9202305266634223</v>
      </c>
      <c r="ID6">
        <v>2.6066143437935807</v>
      </c>
      <c r="IE6">
        <v>1377.9211</v>
      </c>
      <c r="IF6">
        <v>1377.9211</v>
      </c>
    </row>
    <row r="7" spans="5:240" ht="15">
      <c r="E7">
        <v>-12.356239179098392</v>
      </c>
      <c r="F7">
        <v>-4.901836806311241</v>
      </c>
      <c r="G7">
        <v>1853.4254</v>
      </c>
      <c r="H7">
        <v>1853.4254</v>
      </c>
      <c r="I7">
        <v>-16.87958419990665</v>
      </c>
      <c r="J7">
        <v>3.1285958804451646</v>
      </c>
      <c r="K7">
        <v>1699.1549</v>
      </c>
      <c r="L7">
        <v>1699.1549</v>
      </c>
      <c r="Q7">
        <v>-2.4748314613547855</v>
      </c>
      <c r="R7">
        <v>2.249341169763092</v>
      </c>
      <c r="S7">
        <v>1306.1013</v>
      </c>
      <c r="T7">
        <v>1306.1013</v>
      </c>
      <c r="U7">
        <v>-0.9844044629864452</v>
      </c>
      <c r="V7">
        <v>0.3521322327287919</v>
      </c>
      <c r="W7">
        <v>1390.8621</v>
      </c>
      <c r="X7">
        <v>1390.8621</v>
      </c>
      <c r="AC7">
        <v>-10.270781938311254</v>
      </c>
      <c r="AD7">
        <v>-6.605581759046871</v>
      </c>
      <c r="AE7">
        <v>2690.5321</v>
      </c>
      <c r="AF7">
        <v>2690.5321</v>
      </c>
      <c r="AG7">
        <v>-10.48420360793138</v>
      </c>
      <c r="AH7">
        <v>10.781867168930809</v>
      </c>
      <c r="AI7">
        <v>1732.4056</v>
      </c>
      <c r="AJ7">
        <v>1732.4056</v>
      </c>
      <c r="AO7">
        <v>-2.999547519730644</v>
      </c>
      <c r="AP7">
        <v>0.9259969681361966</v>
      </c>
      <c r="AQ7">
        <v>1627.7632</v>
      </c>
      <c r="AR7">
        <v>1627.7632</v>
      </c>
      <c r="AS7">
        <v>-2.116472635176642</v>
      </c>
      <c r="AT7">
        <v>0.9066067528785782</v>
      </c>
      <c r="AU7">
        <v>1587.6718</v>
      </c>
      <c r="AV7">
        <v>1587.6718</v>
      </c>
      <c r="BA7">
        <v>-16.28907764859033</v>
      </c>
      <c r="BB7">
        <v>-9.44711111009367</v>
      </c>
      <c r="BC7">
        <v>1315.446</v>
      </c>
      <c r="BD7">
        <v>1315.446</v>
      </c>
      <c r="BE7">
        <v>7.0364440838465665</v>
      </c>
      <c r="BF7">
        <v>5.31216398338081</v>
      </c>
      <c r="BG7">
        <v>2237.3712</v>
      </c>
      <c r="BH7">
        <v>2237.3712</v>
      </c>
      <c r="BM7">
        <v>-1.6933198605236903</v>
      </c>
      <c r="BN7">
        <v>2.721162750494809</v>
      </c>
      <c r="BO7">
        <v>1042.004</v>
      </c>
      <c r="BP7">
        <v>1042.004</v>
      </c>
      <c r="BQ7">
        <v>-2.289189892245595</v>
      </c>
      <c r="BR7">
        <v>0.4119018875855325</v>
      </c>
      <c r="BS7">
        <v>1151.381</v>
      </c>
      <c r="BT7">
        <v>1151.381</v>
      </c>
      <c r="BY7">
        <v>-15.067143728743583</v>
      </c>
      <c r="BZ7">
        <v>-4.81175106432881</v>
      </c>
      <c r="CA7">
        <v>2014.0198</v>
      </c>
      <c r="CB7">
        <v>2014.0198</v>
      </c>
      <c r="CC7">
        <v>-12.684341406247178</v>
      </c>
      <c r="CD7">
        <v>-7.930591383488853</v>
      </c>
      <c r="CE7">
        <v>2765.6662</v>
      </c>
      <c r="CF7">
        <v>2765.6662</v>
      </c>
      <c r="CK7">
        <v>-3.140359283492966</v>
      </c>
      <c r="CL7">
        <v>-0.9903742127533306</v>
      </c>
      <c r="CM7">
        <v>1266.6822</v>
      </c>
      <c r="CN7">
        <v>1266.6822</v>
      </c>
      <c r="CO7">
        <v>-1.9487222282208485</v>
      </c>
      <c r="CP7">
        <v>-0.5036701868804965</v>
      </c>
      <c r="CQ7">
        <v>1247.9122</v>
      </c>
      <c r="CR7">
        <v>1247.9122</v>
      </c>
      <c r="CW7">
        <v>-19.680748412235292</v>
      </c>
      <c r="CX7">
        <v>14.578333308068439</v>
      </c>
      <c r="CY7">
        <v>1092.8114</v>
      </c>
      <c r="CZ7">
        <v>1092.8114</v>
      </c>
      <c r="DA7">
        <v>-17.439818061424457</v>
      </c>
      <c r="DB7">
        <v>11.039499018796038</v>
      </c>
      <c r="DC7">
        <v>1627.9831</v>
      </c>
      <c r="DD7">
        <v>1627.9831</v>
      </c>
      <c r="DI7">
        <v>-2.379611167688271</v>
      </c>
      <c r="DJ7">
        <v>2.2044403824390404</v>
      </c>
      <c r="DK7">
        <v>1318.7786</v>
      </c>
      <c r="DL7">
        <v>1318.7786</v>
      </c>
      <c r="DM7">
        <v>-2.955126312047252</v>
      </c>
      <c r="DN7">
        <v>1.0320018855381683</v>
      </c>
      <c r="DO7">
        <v>1342.768</v>
      </c>
      <c r="DP7">
        <v>1342.768</v>
      </c>
      <c r="DU7">
        <v>-8.974094154470688</v>
      </c>
      <c r="DV7">
        <v>-4.710036561248675</v>
      </c>
      <c r="DW7">
        <v>1930.4856</v>
      </c>
      <c r="DX7">
        <v>1930.4856</v>
      </c>
      <c r="DY7">
        <v>-10.71500369743628</v>
      </c>
      <c r="DZ7">
        <v>6.615188697988382</v>
      </c>
      <c r="EA7">
        <v>2750.311</v>
      </c>
      <c r="EB7">
        <v>2750.311</v>
      </c>
      <c r="EG7">
        <v>-1.624937606058534</v>
      </c>
      <c r="EH7">
        <v>1.2916735016243415</v>
      </c>
      <c r="EI7">
        <v>2251.3778</v>
      </c>
      <c r="EJ7">
        <v>2251.3778</v>
      </c>
      <c r="EK7">
        <v>-2.8757015301122664</v>
      </c>
      <c r="EL7">
        <v>-0.7571351125347245</v>
      </c>
      <c r="EM7">
        <v>1964.0827</v>
      </c>
      <c r="EN7">
        <v>1964.0827</v>
      </c>
      <c r="ES7">
        <v>-18.286558994418208</v>
      </c>
      <c r="ET7">
        <v>-7.230496864750791</v>
      </c>
      <c r="EU7">
        <v>1354.5631</v>
      </c>
      <c r="EV7">
        <v>1354.5631</v>
      </c>
      <c r="EW7">
        <v>0.7351823743462647</v>
      </c>
      <c r="EX7">
        <v>2.858752352789452</v>
      </c>
      <c r="EY7">
        <v>2424.814</v>
      </c>
      <c r="EZ7">
        <v>2424.814</v>
      </c>
      <c r="FE7">
        <v>-2.1596644250561603</v>
      </c>
      <c r="FF7">
        <v>0.7147233466983849</v>
      </c>
      <c r="FG7">
        <v>1362.0672</v>
      </c>
      <c r="FH7">
        <v>1362.0672</v>
      </c>
      <c r="FI7">
        <v>-3.834922437116848</v>
      </c>
      <c r="FJ7">
        <v>-1.1865656882985487</v>
      </c>
      <c r="FK7">
        <v>1764.6903</v>
      </c>
      <c r="FL7">
        <v>1764.6903</v>
      </c>
      <c r="FQ7">
        <v>-18.14176008954428</v>
      </c>
      <c r="FR7">
        <v>-4.293355242581818</v>
      </c>
      <c r="FS7">
        <v>1429.4494</v>
      </c>
      <c r="FT7">
        <v>1429.4494</v>
      </c>
      <c r="FU7">
        <v>-5.298680593528324</v>
      </c>
      <c r="FV7">
        <v>0.13521039686147063</v>
      </c>
      <c r="FW7">
        <v>2116.812</v>
      </c>
      <c r="FX7">
        <v>2116.812</v>
      </c>
      <c r="GC7">
        <v>-3.1081033814614116</v>
      </c>
      <c r="GD7">
        <v>1.6475164861292804</v>
      </c>
      <c r="GE7">
        <v>1251.3461</v>
      </c>
      <c r="GF7">
        <v>1251.3461</v>
      </c>
      <c r="GG7">
        <v>-2.3129089833332515</v>
      </c>
      <c r="GH7">
        <v>1.5184522522395039</v>
      </c>
      <c r="GI7">
        <v>1563.868</v>
      </c>
      <c r="GJ7">
        <v>1563.868</v>
      </c>
      <c r="GO7">
        <v>-1.5684279182443452</v>
      </c>
      <c r="GP7">
        <v>7.357527521516822</v>
      </c>
      <c r="GQ7">
        <v>2575.6567</v>
      </c>
      <c r="GR7">
        <v>2575.6567</v>
      </c>
      <c r="GS7">
        <v>-19.022119607486587</v>
      </c>
      <c r="GT7">
        <v>7.333510725563144</v>
      </c>
      <c r="GU7">
        <v>1835.0597</v>
      </c>
      <c r="GV7">
        <v>1835.0597</v>
      </c>
      <c r="HA7">
        <v>-1.5615830152025687</v>
      </c>
      <c r="HB7">
        <v>-0.8303326873323513</v>
      </c>
      <c r="HC7">
        <v>1460.7378</v>
      </c>
      <c r="HD7">
        <v>1460.7378</v>
      </c>
      <c r="HE7">
        <v>-2.0395848264339804</v>
      </c>
      <c r="HF7">
        <v>0.365440827738297</v>
      </c>
      <c r="HG7">
        <v>1697.9639</v>
      </c>
      <c r="HH7">
        <v>1697.9639</v>
      </c>
      <c r="HM7">
        <v>-17.069741069908968</v>
      </c>
      <c r="HN7">
        <v>-9.147552178507542</v>
      </c>
      <c r="HO7">
        <v>1311.5546</v>
      </c>
      <c r="HP7">
        <v>1311.5546</v>
      </c>
      <c r="HQ7">
        <v>-15.17858388760016</v>
      </c>
      <c r="HR7">
        <v>7.40233684956868</v>
      </c>
      <c r="HS7">
        <v>1491.2662</v>
      </c>
      <c r="HT7">
        <v>1491.2662</v>
      </c>
      <c r="HY7">
        <v>-2.9081628335968777</v>
      </c>
      <c r="HZ7">
        <v>-1.3026886325583114</v>
      </c>
      <c r="IA7">
        <v>1151.362</v>
      </c>
      <c r="IB7">
        <v>1151.362</v>
      </c>
      <c r="IC7">
        <v>-2.2651179030104416</v>
      </c>
      <c r="ID7">
        <v>0.08766433177879485</v>
      </c>
      <c r="IE7">
        <v>1514.7127</v>
      </c>
      <c r="IF7">
        <v>1514.7127</v>
      </c>
    </row>
    <row r="8" spans="5:240" ht="15">
      <c r="E8">
        <v>-14.900126727254802</v>
      </c>
      <c r="F8">
        <v>-3.1298847136242216</v>
      </c>
      <c r="G8">
        <v>1139.1463</v>
      </c>
      <c r="H8">
        <v>1139.1463</v>
      </c>
      <c r="I8">
        <v>-4.6432850603482105</v>
      </c>
      <c r="J8">
        <v>4.6375512932668475</v>
      </c>
      <c r="K8">
        <v>2634.5089</v>
      </c>
      <c r="L8">
        <v>2634.5089</v>
      </c>
      <c r="Q8">
        <v>-2.863604281576098</v>
      </c>
      <c r="R8">
        <v>2.7021116900846085</v>
      </c>
      <c r="S8">
        <v>1542.382</v>
      </c>
      <c r="T8">
        <v>1542.382</v>
      </c>
      <c r="U8">
        <v>-1.4087265287050528</v>
      </c>
      <c r="V8">
        <v>3.871210407495104</v>
      </c>
      <c r="W8">
        <v>1281.1327</v>
      </c>
      <c r="X8">
        <v>1281.1327</v>
      </c>
      <c r="AC8">
        <v>-9.30278174829604</v>
      </c>
      <c r="AD8">
        <v>-6.842227374257689</v>
      </c>
      <c r="AE8">
        <v>2248.1075</v>
      </c>
      <c r="AF8">
        <v>2248.1075</v>
      </c>
      <c r="AG8">
        <v>-6.500685286514535</v>
      </c>
      <c r="AH8">
        <v>3.630076822054349</v>
      </c>
      <c r="AI8">
        <v>1577.2147</v>
      </c>
      <c r="AJ8">
        <v>1577.2147</v>
      </c>
      <c r="AO8">
        <v>-2.863604281576098</v>
      </c>
      <c r="AP8">
        <v>2.151323190564103</v>
      </c>
      <c r="AQ8">
        <v>1243.3509</v>
      </c>
      <c r="AR8">
        <v>1243.3509</v>
      </c>
      <c r="AS8">
        <v>-1.1195265052313026</v>
      </c>
      <c r="AT8">
        <v>-2.6590276252387035</v>
      </c>
      <c r="AU8">
        <v>1241.4569</v>
      </c>
      <c r="AV8">
        <v>1241.4569</v>
      </c>
      <c r="BA8">
        <v>-15.943569522257897</v>
      </c>
      <c r="BB8">
        <v>-8.454071408948591</v>
      </c>
      <c r="BC8">
        <v>1186.5758</v>
      </c>
      <c r="BD8">
        <v>1186.5758</v>
      </c>
      <c r="BE8">
        <v>-17.048125502694432</v>
      </c>
      <c r="BF8">
        <v>8.95184903338323</v>
      </c>
      <c r="BG8">
        <v>1366.2311</v>
      </c>
      <c r="BH8">
        <v>1366.2311</v>
      </c>
      <c r="BM8">
        <v>-2.3398348960942332</v>
      </c>
      <c r="BN8">
        <v>3.5263786304031584</v>
      </c>
      <c r="BO8">
        <v>1217.7698</v>
      </c>
      <c r="BP8">
        <v>1217.7698</v>
      </c>
      <c r="BQ8">
        <v>-0.1604328677064757</v>
      </c>
      <c r="BR8">
        <v>-0.910394289516379</v>
      </c>
      <c r="BS8">
        <v>1042.0233</v>
      </c>
      <c r="BT8">
        <v>1042.0233</v>
      </c>
      <c r="BY8">
        <v>-15.125902662283595</v>
      </c>
      <c r="BZ8">
        <v>-5.575703275486482</v>
      </c>
      <c r="CA8">
        <v>2144.8949</v>
      </c>
      <c r="CB8">
        <v>2144.8949</v>
      </c>
      <c r="CC8">
        <v>-15.174983138222299</v>
      </c>
      <c r="CD8">
        <v>8.262922268549252</v>
      </c>
      <c r="CE8">
        <v>470.6429</v>
      </c>
      <c r="CF8">
        <v>470.6429</v>
      </c>
      <c r="CK8">
        <v>-3.870848186094154</v>
      </c>
      <c r="CL8">
        <v>2.469839470351186</v>
      </c>
      <c r="CM8">
        <v>1322.9403</v>
      </c>
      <c r="CN8">
        <v>1322.9403</v>
      </c>
      <c r="CO8">
        <v>-0.4068860432184387</v>
      </c>
      <c r="CP8">
        <v>-1.2204099609670411</v>
      </c>
      <c r="CQ8">
        <v>1352.8344</v>
      </c>
      <c r="CR8">
        <v>1352.8344</v>
      </c>
      <c r="CW8">
        <v>-18.59478395070994</v>
      </c>
      <c r="CX8">
        <v>15.760701514222559</v>
      </c>
      <c r="CY8">
        <v>1307.6555</v>
      </c>
      <c r="CZ8">
        <v>1307.6555</v>
      </c>
      <c r="DA8">
        <v>-15.939098081609757</v>
      </c>
      <c r="DB8">
        <v>9.384727558970575</v>
      </c>
      <c r="DC8">
        <v>1714.1455</v>
      </c>
      <c r="DD8">
        <v>1714.1455</v>
      </c>
      <c r="DI8">
        <v>-4.14903705914217</v>
      </c>
      <c r="DJ8">
        <v>1.3298013519219936</v>
      </c>
      <c r="DK8">
        <v>1526.3445</v>
      </c>
      <c r="DL8">
        <v>1526.3445</v>
      </c>
      <c r="DM8">
        <v>-2.6187728900138936</v>
      </c>
      <c r="DN8">
        <v>-0.6778616151329189</v>
      </c>
      <c r="DO8">
        <v>1534.2287</v>
      </c>
      <c r="DP8">
        <v>1534.2287</v>
      </c>
      <c r="DU8">
        <v>-16.766354350596863</v>
      </c>
      <c r="DV8">
        <v>-10.860428558696517</v>
      </c>
      <c r="DW8">
        <v>2436.5874</v>
      </c>
      <c r="DX8">
        <v>2436.5874</v>
      </c>
      <c r="DY8">
        <v>-11.268730563038245</v>
      </c>
      <c r="DZ8">
        <v>-0.4804967820243249</v>
      </c>
      <c r="EA8">
        <v>2476.3148</v>
      </c>
      <c r="EB8">
        <v>2476.3148</v>
      </c>
      <c r="EG8">
        <v>-3.8662416494511653</v>
      </c>
      <c r="EH8">
        <v>1.336845742791386</v>
      </c>
      <c r="EI8">
        <v>1502.1158</v>
      </c>
      <c r="EJ8">
        <v>1502.1158</v>
      </c>
      <c r="EK8">
        <v>-4.520319525555735</v>
      </c>
      <c r="EL8">
        <v>0.8227896261104624</v>
      </c>
      <c r="EM8">
        <v>1547.3568</v>
      </c>
      <c r="EN8">
        <v>1547.3568</v>
      </c>
      <c r="ES8">
        <v>-18.18853117924805</v>
      </c>
      <c r="ET8">
        <v>-9.53071899048956</v>
      </c>
      <c r="EU8">
        <v>1311.5323</v>
      </c>
      <c r="EV8">
        <v>1311.5323</v>
      </c>
      <c r="EW8">
        <v>-15.504746217815018</v>
      </c>
      <c r="EX8">
        <v>7.04576622067235</v>
      </c>
      <c r="EY8">
        <v>1471.7377</v>
      </c>
      <c r="EZ8">
        <v>1471.7377</v>
      </c>
      <c r="FE8">
        <v>-1.1457392419458206</v>
      </c>
      <c r="FF8">
        <v>0.3326209421173658</v>
      </c>
      <c r="FG8">
        <v>1272.5116</v>
      </c>
      <c r="FH8">
        <v>1272.5116</v>
      </c>
      <c r="FI8">
        <v>-1.0676940144075324</v>
      </c>
      <c r="FJ8">
        <v>1.210750834680173</v>
      </c>
      <c r="FK8">
        <v>1323.3225</v>
      </c>
      <c r="FL8">
        <v>1323.3225</v>
      </c>
      <c r="FQ8">
        <v>1.8263242040092544</v>
      </c>
      <c r="FR8">
        <v>19.91400984185006</v>
      </c>
      <c r="FS8">
        <v>3.3908</v>
      </c>
      <c r="FT8">
        <v>3.3908</v>
      </c>
      <c r="FU8">
        <v>-18.219332468571892</v>
      </c>
      <c r="FV8">
        <v>9.406089475723538</v>
      </c>
      <c r="FW8">
        <v>1543.6131</v>
      </c>
      <c r="FX8">
        <v>1543.6131</v>
      </c>
      <c r="GC8">
        <v>-4.827203901873954</v>
      </c>
      <c r="GD8">
        <v>-1.6472682894295012</v>
      </c>
      <c r="GE8">
        <v>1784.3997</v>
      </c>
      <c r="GF8">
        <v>1784.3997</v>
      </c>
      <c r="GG8">
        <v>-1.7930060558466678</v>
      </c>
      <c r="GH8">
        <v>-5.3988526364008536</v>
      </c>
      <c r="GI8">
        <v>1671.9957</v>
      </c>
      <c r="GJ8">
        <v>1671.9957</v>
      </c>
      <c r="GO8">
        <v>-1.7075925621085246</v>
      </c>
      <c r="GP8">
        <v>-1.1398196083683878</v>
      </c>
      <c r="GQ8">
        <v>2176.7841</v>
      </c>
      <c r="GR8">
        <v>2176.7841</v>
      </c>
      <c r="GS8">
        <v>-16.54794339020753</v>
      </c>
      <c r="GT8">
        <v>10.01274473585359</v>
      </c>
      <c r="GU8">
        <v>2054.3066</v>
      </c>
      <c r="GV8">
        <v>2054.3066</v>
      </c>
      <c r="HA8">
        <v>-2.9948054239536646</v>
      </c>
      <c r="HB8">
        <v>2.5005720981838664</v>
      </c>
      <c r="HC8">
        <v>1895.4592</v>
      </c>
      <c r="HD8">
        <v>1895.4592</v>
      </c>
      <c r="HE8">
        <v>-1.0044498867989091</v>
      </c>
      <c r="HF8">
        <v>-3.813761819770847</v>
      </c>
      <c r="HG8">
        <v>1888.1263</v>
      </c>
      <c r="HH8">
        <v>1888.1263</v>
      </c>
      <c r="HM8">
        <v>-18.365843251761078</v>
      </c>
      <c r="HN8">
        <v>-9.578495551298182</v>
      </c>
      <c r="HO8">
        <v>1428.7799</v>
      </c>
      <c r="HP8">
        <v>1428.7799</v>
      </c>
      <c r="HQ8">
        <v>-17.128787505087224</v>
      </c>
      <c r="HR8">
        <v>6.658178905572191</v>
      </c>
      <c r="HS8">
        <v>1826.3074</v>
      </c>
      <c r="HT8">
        <v>1826.3074</v>
      </c>
      <c r="HY8">
        <v>-2.7278883667370852</v>
      </c>
      <c r="HZ8">
        <v>-1.4039097015956692</v>
      </c>
      <c r="IA8">
        <v>1178.7191</v>
      </c>
      <c r="IB8">
        <v>1178.7191</v>
      </c>
      <c r="IC8">
        <v>-2.6301040636583064</v>
      </c>
      <c r="ID8">
        <v>1.6703643021170063</v>
      </c>
      <c r="IE8">
        <v>1221.7074</v>
      </c>
      <c r="IF8">
        <v>1221.7074</v>
      </c>
    </row>
    <row r="9" spans="5:240" ht="15">
      <c r="E9">
        <v>-15.500745016996667</v>
      </c>
      <c r="F9">
        <v>-1.4833319133628642</v>
      </c>
      <c r="G9">
        <v>1906.9497</v>
      </c>
      <c r="H9">
        <v>1906.9497</v>
      </c>
      <c r="I9">
        <v>-14.086769647989804</v>
      </c>
      <c r="J9">
        <v>3.4640194085659353</v>
      </c>
      <c r="K9">
        <v>2585.6562</v>
      </c>
      <c r="L9">
        <v>2585.6562</v>
      </c>
      <c r="Q9">
        <v>-2.061398527185009</v>
      </c>
      <c r="R9">
        <v>6.549694464716511</v>
      </c>
      <c r="S9">
        <v>1207.8516</v>
      </c>
      <c r="T9">
        <v>1207.8516</v>
      </c>
      <c r="U9">
        <v>-1.1011205387750138</v>
      </c>
      <c r="V9">
        <v>0.1777433151813419</v>
      </c>
      <c r="W9">
        <v>1160.3891</v>
      </c>
      <c r="X9">
        <v>1160.3891</v>
      </c>
      <c r="AC9">
        <v>-16.46600935162984</v>
      </c>
      <c r="AD9">
        <v>-3.7305288779730397</v>
      </c>
      <c r="AE9">
        <v>1202.1882</v>
      </c>
      <c r="AF9">
        <v>1202.1882</v>
      </c>
      <c r="AG9">
        <v>-4.723936321247152</v>
      </c>
      <c r="AH9">
        <v>2.290685314319335</v>
      </c>
      <c r="AI9">
        <v>2046.2742</v>
      </c>
      <c r="AJ9">
        <v>2046.2742</v>
      </c>
      <c r="AO9">
        <v>-1.8850773315613267</v>
      </c>
      <c r="AP9">
        <v>1.681988366400354</v>
      </c>
      <c r="AQ9">
        <v>1651.4819</v>
      </c>
      <c r="AR9">
        <v>1651.4819</v>
      </c>
      <c r="AS9">
        <v>-1.360237799439016</v>
      </c>
      <c r="AT9">
        <v>0.8975197830015631</v>
      </c>
      <c r="AU9">
        <v>1587.8818</v>
      </c>
      <c r="AV9">
        <v>1587.8818</v>
      </c>
      <c r="BA9">
        <v>21.602473760427497</v>
      </c>
      <c r="BB9">
        <v>6.566093170282212</v>
      </c>
      <c r="BC9">
        <v>2159.1923</v>
      </c>
      <c r="BD9">
        <v>2159.1923</v>
      </c>
      <c r="BE9">
        <v>-17.604030669046605</v>
      </c>
      <c r="BF9">
        <v>6.531876757488039</v>
      </c>
      <c r="BG9">
        <v>1342.7109</v>
      </c>
      <c r="BH9">
        <v>1342.7109</v>
      </c>
      <c r="BM9">
        <v>-3.411907342002685</v>
      </c>
      <c r="BN9">
        <v>1.8184822253145576</v>
      </c>
      <c r="BO9">
        <v>959.971</v>
      </c>
      <c r="BP9">
        <v>959.971</v>
      </c>
      <c r="BQ9">
        <v>-1.9049409749753963</v>
      </c>
      <c r="BR9">
        <v>-0.27155867815868184</v>
      </c>
      <c r="BS9">
        <v>1084.9943</v>
      </c>
      <c r="BT9">
        <v>1084.9943</v>
      </c>
      <c r="BY9">
        <v>4.06325846008485</v>
      </c>
      <c r="BZ9">
        <v>-10.722885462976258</v>
      </c>
      <c r="CA9">
        <v>1553.098</v>
      </c>
      <c r="CB9">
        <v>1553.098</v>
      </c>
      <c r="CC9">
        <v>-8.568144197330234</v>
      </c>
      <c r="CD9">
        <v>-8.896345572964906</v>
      </c>
      <c r="CE9">
        <v>2473.6072</v>
      </c>
      <c r="CF9">
        <v>2473.6072</v>
      </c>
      <c r="CK9">
        <v>-2.6794954833376927</v>
      </c>
      <c r="CL9">
        <v>2.9095133749766138</v>
      </c>
      <c r="CM9">
        <v>1032.9163</v>
      </c>
      <c r="CN9">
        <v>1032.9163</v>
      </c>
      <c r="CO9">
        <v>-3.501095311206484</v>
      </c>
      <c r="CP9">
        <v>-0.4551144665110556</v>
      </c>
      <c r="CQ9">
        <v>1341.0082</v>
      </c>
      <c r="CR9">
        <v>1341.0082</v>
      </c>
      <c r="CW9">
        <v>-17.957620385625702</v>
      </c>
      <c r="CX9">
        <v>-6.04458203510551</v>
      </c>
      <c r="CY9">
        <v>1264.7476</v>
      </c>
      <c r="CZ9">
        <v>1264.7476</v>
      </c>
      <c r="DA9">
        <v>-17.14228862890094</v>
      </c>
      <c r="DB9">
        <v>10.038864542290536</v>
      </c>
      <c r="DC9">
        <v>1413.1611</v>
      </c>
      <c r="DD9">
        <v>1413.1611</v>
      </c>
      <c r="DI9">
        <v>-3.56920599742754</v>
      </c>
      <c r="DJ9">
        <v>0.40685692514466965</v>
      </c>
      <c r="DK9">
        <v>1346.7443</v>
      </c>
      <c r="DL9">
        <v>1346.7443</v>
      </c>
      <c r="DM9">
        <v>-2.87873169424153</v>
      </c>
      <c r="DN9">
        <v>4.097706824327563</v>
      </c>
      <c r="DO9">
        <v>1495.1483</v>
      </c>
      <c r="DP9">
        <v>1495.1483</v>
      </c>
      <c r="DU9">
        <v>3.4579008812503425</v>
      </c>
      <c r="DV9">
        <v>-2.3121408538149524</v>
      </c>
      <c r="DW9">
        <v>2292.378</v>
      </c>
      <c r="DX9">
        <v>2292.378</v>
      </c>
      <c r="DY9">
        <v>-0.36910023100079825</v>
      </c>
      <c r="DZ9">
        <v>2.782775811884579</v>
      </c>
      <c r="EA9">
        <v>2686.6985</v>
      </c>
      <c r="EB9">
        <v>2686.6985</v>
      </c>
      <c r="EG9">
        <v>-3.3039154106835795</v>
      </c>
      <c r="EH9">
        <v>1.186026298053708</v>
      </c>
      <c r="EI9">
        <v>1471.5492</v>
      </c>
      <c r="EJ9">
        <v>1471.5492</v>
      </c>
      <c r="EK9">
        <v>-2.7696430059114867</v>
      </c>
      <c r="EL9">
        <v>1.8622242408107352</v>
      </c>
      <c r="EM9">
        <v>1590.7861</v>
      </c>
      <c r="EN9">
        <v>1590.7861</v>
      </c>
      <c r="ES9">
        <v>-17.797692600268537</v>
      </c>
      <c r="ET9">
        <v>-5.267082697018672</v>
      </c>
      <c r="EU9">
        <v>2182.7032</v>
      </c>
      <c r="EV9">
        <v>2182.7032</v>
      </c>
      <c r="EW9">
        <v>-18.752106720447358</v>
      </c>
      <c r="EX9">
        <v>9.468101482216728</v>
      </c>
      <c r="EY9">
        <v>1459.9844</v>
      </c>
      <c r="EZ9">
        <v>1459.9844</v>
      </c>
      <c r="FE9">
        <v>-2.6858507241047302</v>
      </c>
      <c r="FF9">
        <v>-0.34242069401720876</v>
      </c>
      <c r="FG9">
        <v>1245.1256</v>
      </c>
      <c r="FH9">
        <v>1245.1256</v>
      </c>
      <c r="FI9">
        <v>-4.57824253281782</v>
      </c>
      <c r="FJ9">
        <v>2.321534933645733</v>
      </c>
      <c r="FK9">
        <v>1206.0765</v>
      </c>
      <c r="FL9">
        <v>1206.0765</v>
      </c>
      <c r="FQ9">
        <v>-18.119448596646123</v>
      </c>
      <c r="FR9">
        <v>-8.511558785863517</v>
      </c>
      <c r="FS9">
        <v>2176.8504</v>
      </c>
      <c r="FT9">
        <v>2176.8504</v>
      </c>
      <c r="FU9">
        <v>-19.877362344211722</v>
      </c>
      <c r="FV9">
        <v>11.839115506372751</v>
      </c>
      <c r="FW9">
        <v>1519.6152</v>
      </c>
      <c r="FX9">
        <v>1519.6152</v>
      </c>
      <c r="GC9">
        <v>-3.6239267331916096</v>
      </c>
      <c r="GD9">
        <v>0.502517048706018</v>
      </c>
      <c r="GE9">
        <v>1255.8124</v>
      </c>
      <c r="GF9">
        <v>1255.8124</v>
      </c>
      <c r="GG9">
        <v>-3.6308923221236995</v>
      </c>
      <c r="GH9">
        <v>-2.9596637331941373</v>
      </c>
      <c r="GI9">
        <v>1520.6579</v>
      </c>
      <c r="GJ9">
        <v>1520.6579</v>
      </c>
      <c r="GO9">
        <v>-2.2145863650226754</v>
      </c>
      <c r="GP9">
        <v>4.256012001302199</v>
      </c>
      <c r="GQ9">
        <v>2722.1399</v>
      </c>
      <c r="GR9">
        <v>2722.1399</v>
      </c>
      <c r="GS9">
        <v>-19.166027024657673</v>
      </c>
      <c r="GT9">
        <v>4.883074738193377</v>
      </c>
      <c r="GU9">
        <v>2123.2059</v>
      </c>
      <c r="GV9">
        <v>2123.2059</v>
      </c>
      <c r="HA9">
        <v>-2.4078821846579395</v>
      </c>
      <c r="HB9">
        <v>1.9955951000496412</v>
      </c>
      <c r="HC9">
        <v>1485.6492</v>
      </c>
      <c r="HD9">
        <v>1485.6492</v>
      </c>
      <c r="HE9">
        <v>-0.04093064734543006</v>
      </c>
      <c r="HF9">
        <v>1.2259432890148005</v>
      </c>
      <c r="HG9">
        <v>1745.034</v>
      </c>
      <c r="HH9">
        <v>1745.034</v>
      </c>
      <c r="HM9">
        <v>-17.28982537872232</v>
      </c>
      <c r="HN9">
        <v>-9.496683431969878</v>
      </c>
      <c r="HO9">
        <v>1518.507</v>
      </c>
      <c r="HP9">
        <v>1518.507</v>
      </c>
      <c r="HQ9">
        <v>-21.54409188005833</v>
      </c>
      <c r="HR9">
        <v>11.119580855478604</v>
      </c>
      <c r="HS9">
        <v>1534.2742</v>
      </c>
      <c r="HT9">
        <v>1534.2742</v>
      </c>
      <c r="HY9">
        <v>-2.9593093715045704</v>
      </c>
      <c r="HZ9">
        <v>-0.04221653651538304</v>
      </c>
      <c r="IA9">
        <v>1721.7373</v>
      </c>
      <c r="IB9">
        <v>1721.7373</v>
      </c>
      <c r="IC9">
        <v>-1.328444851437002</v>
      </c>
      <c r="ID9">
        <v>3.095055863142745</v>
      </c>
      <c r="IE9">
        <v>1155.2958</v>
      </c>
      <c r="IF9">
        <v>1155.2958</v>
      </c>
    </row>
    <row r="10" spans="5:240" ht="15">
      <c r="E10">
        <v>-14.952987555945441</v>
      </c>
      <c r="F10">
        <v>-2.05934498769626</v>
      </c>
      <c r="G10">
        <v>1088.6531</v>
      </c>
      <c r="H10">
        <v>1088.6531</v>
      </c>
      <c r="I10">
        <v>-4.882176235183435</v>
      </c>
      <c r="J10">
        <v>9.166597855559752</v>
      </c>
      <c r="K10">
        <v>1464.9752</v>
      </c>
      <c r="L10">
        <v>1464.9752</v>
      </c>
      <c r="Q10">
        <v>-0.3340346994723795</v>
      </c>
      <c r="R10">
        <v>3.5214909560731513</v>
      </c>
      <c r="S10">
        <v>1143.5879</v>
      </c>
      <c r="T10">
        <v>1143.5879</v>
      </c>
      <c r="U10">
        <v>-0.4246356038693584</v>
      </c>
      <c r="V10">
        <v>2.0899192685541923</v>
      </c>
      <c r="W10">
        <v>1864.9397</v>
      </c>
      <c r="X10">
        <v>1864.9397</v>
      </c>
      <c r="AC10">
        <v>-13.323948918829124</v>
      </c>
      <c r="AD10">
        <v>-5.992999935270127</v>
      </c>
      <c r="AE10">
        <v>1428.8757</v>
      </c>
      <c r="AF10">
        <v>1428.8757</v>
      </c>
      <c r="AG10">
        <v>-17.04765967361353</v>
      </c>
      <c r="AH10">
        <v>6.347269267278133</v>
      </c>
      <c r="AI10">
        <v>1405.9622</v>
      </c>
      <c r="AJ10">
        <v>1405.9622</v>
      </c>
      <c r="AO10">
        <v>-4.435270512699841</v>
      </c>
      <c r="AP10">
        <v>1.3026886325583114</v>
      </c>
      <c r="AQ10">
        <v>1164.5276</v>
      </c>
      <c r="AR10">
        <v>1164.5276</v>
      </c>
      <c r="AS10">
        <v>-2.9028165797430887</v>
      </c>
      <c r="AT10">
        <v>2.1337916114246154</v>
      </c>
      <c r="AU10">
        <v>1457.5619</v>
      </c>
      <c r="AV10">
        <v>1457.5619</v>
      </c>
      <c r="BA10">
        <v>-16.528127841266127</v>
      </c>
      <c r="BB10">
        <v>-4.979982154528949</v>
      </c>
      <c r="BC10">
        <v>1256.8558</v>
      </c>
      <c r="BD10">
        <v>1256.8558</v>
      </c>
      <c r="BE10">
        <v>-16.708257462917405</v>
      </c>
      <c r="BF10">
        <v>7.637699811393452</v>
      </c>
      <c r="BG10">
        <v>1401.3753</v>
      </c>
      <c r="BH10">
        <v>1401.3753</v>
      </c>
      <c r="BM10">
        <v>-2.4952515368450676</v>
      </c>
      <c r="BN10">
        <v>1.850725823954912</v>
      </c>
      <c r="BO10">
        <v>1006.9088</v>
      </c>
      <c r="BP10">
        <v>1006.9088</v>
      </c>
      <c r="BQ10">
        <v>-1.927185892297036</v>
      </c>
      <c r="BR10">
        <v>0.22721362641631515</v>
      </c>
      <c r="BS10">
        <v>1381.8624</v>
      </c>
      <c r="BT10">
        <v>1381.8624</v>
      </c>
      <c r="BY10">
        <v>-15.647208264826062</v>
      </c>
      <c r="BZ10">
        <v>-4.6391651927055655</v>
      </c>
      <c r="CA10">
        <v>1590.2081</v>
      </c>
      <c r="CB10">
        <v>1590.2081</v>
      </c>
      <c r="CC10">
        <v>-16.974906365119438</v>
      </c>
      <c r="CD10">
        <v>10.467978654980445</v>
      </c>
      <c r="CE10">
        <v>1379.9857</v>
      </c>
      <c r="CF10">
        <v>1379.9857</v>
      </c>
      <c r="CK10">
        <v>-3.5508612617058937</v>
      </c>
      <c r="CL10">
        <v>-0.2544939644499742</v>
      </c>
      <c r="CM10">
        <v>1451.72</v>
      </c>
      <c r="CN10">
        <v>1451.72</v>
      </c>
      <c r="CO10">
        <v>-1.5059354029219527</v>
      </c>
      <c r="CP10">
        <v>0.17965187246636916</v>
      </c>
      <c r="CQ10">
        <v>1313.8815</v>
      </c>
      <c r="CR10">
        <v>1313.8815</v>
      </c>
      <c r="CW10">
        <v>-17.74393998908448</v>
      </c>
      <c r="CX10">
        <v>-7.121490374444772</v>
      </c>
      <c r="CY10">
        <v>1096.7127</v>
      </c>
      <c r="CZ10">
        <v>1096.7127</v>
      </c>
      <c r="DA10">
        <v>-19.541740067116557</v>
      </c>
      <c r="DB10">
        <v>13.28640186855903</v>
      </c>
      <c r="DC10">
        <v>1385.7308</v>
      </c>
      <c r="DD10">
        <v>1385.7308</v>
      </c>
      <c r="DI10">
        <v>-4.0782509208658855</v>
      </c>
      <c r="DJ10">
        <v>-0.04208173583058894</v>
      </c>
      <c r="DK10">
        <v>1190.4663</v>
      </c>
      <c r="DL10">
        <v>1190.4663</v>
      </c>
      <c r="DM10">
        <v>-3.153299559159109</v>
      </c>
      <c r="DN10">
        <v>1.144319650183629</v>
      </c>
      <c r="DO10">
        <v>2428.7822</v>
      </c>
      <c r="DP10">
        <v>2428.7822</v>
      </c>
      <c r="DU10">
        <v>-5.027560842039811</v>
      </c>
      <c r="DV10">
        <v>-7.453284982391299</v>
      </c>
      <c r="DW10">
        <v>2664.9922</v>
      </c>
      <c r="DX10">
        <v>2664.9922</v>
      </c>
      <c r="DY10">
        <v>-13.719212578662347</v>
      </c>
      <c r="DZ10">
        <v>1.4714401411672071</v>
      </c>
      <c r="EA10">
        <v>2526.2657</v>
      </c>
      <c r="EB10">
        <v>2526.2657</v>
      </c>
      <c r="EG10">
        <v>-2.813233733695487</v>
      </c>
      <c r="EH10">
        <v>0.8486783732842618</v>
      </c>
      <c r="EI10">
        <v>1379.0703</v>
      </c>
      <c r="EJ10">
        <v>1379.0703</v>
      </c>
      <c r="EK10">
        <v>-2.967559668342844</v>
      </c>
      <c r="EL10">
        <v>-1.8390576487045927</v>
      </c>
      <c r="EM10">
        <v>1612.7009</v>
      </c>
      <c r="EN10">
        <v>1612.7009</v>
      </c>
      <c r="ES10">
        <v>-18.906859291623626</v>
      </c>
      <c r="ET10">
        <v>-7.304338742521978</v>
      </c>
      <c r="EU10">
        <v>1284.1997</v>
      </c>
      <c r="EV10">
        <v>1284.1997</v>
      </c>
      <c r="EW10">
        <v>-21.083128233916973</v>
      </c>
      <c r="EX10">
        <v>10.087977886362367</v>
      </c>
      <c r="EY10">
        <v>1545.9704</v>
      </c>
      <c r="EZ10">
        <v>1545.9704</v>
      </c>
      <c r="FE10">
        <v>-1.5461148263241924</v>
      </c>
      <c r="FF10">
        <v>0.12427724127082129</v>
      </c>
      <c r="FG10">
        <v>1135.696</v>
      </c>
      <c r="FH10">
        <v>1135.696</v>
      </c>
      <c r="FI10">
        <v>-3.0879835979313484</v>
      </c>
      <c r="FJ10">
        <v>-0.351153956783401</v>
      </c>
      <c r="FK10">
        <v>1475.6203</v>
      </c>
      <c r="FL10">
        <v>1475.6203</v>
      </c>
      <c r="FQ10">
        <v>-17.91629113640071</v>
      </c>
      <c r="FR10">
        <v>-7.072252850722915</v>
      </c>
      <c r="FS10">
        <v>1379.0905</v>
      </c>
      <c r="FT10">
        <v>1379.0905</v>
      </c>
      <c r="FU10">
        <v>-19.27391203362604</v>
      </c>
      <c r="FV10">
        <v>8.621852976495735</v>
      </c>
      <c r="FW10">
        <v>1711.638</v>
      </c>
      <c r="FX10">
        <v>1711.638</v>
      </c>
      <c r="GC10">
        <v>-4.903533600481715</v>
      </c>
      <c r="GD10">
        <v>-3.0228739448632354</v>
      </c>
      <c r="GE10">
        <v>1498.31</v>
      </c>
      <c r="GF10">
        <v>1498.31</v>
      </c>
      <c r="GG10">
        <v>-1.2739725007768108</v>
      </c>
      <c r="GH10">
        <v>0.5930501861802382</v>
      </c>
      <c r="GI10">
        <v>1376.3249</v>
      </c>
      <c r="GJ10">
        <v>1376.3249</v>
      </c>
      <c r="GO10">
        <v>-1.3361331106400665</v>
      </c>
      <c r="GP10">
        <v>1.0319555805708038</v>
      </c>
      <c r="GQ10">
        <v>2091.8879</v>
      </c>
      <c r="GR10">
        <v>2091.8879</v>
      </c>
      <c r="GS10">
        <v>-2.630181124552847</v>
      </c>
      <c r="GT10">
        <v>-5.199743873918697</v>
      </c>
      <c r="GU10">
        <v>2402.5681</v>
      </c>
      <c r="GV10">
        <v>2402.5681</v>
      </c>
      <c r="HA10">
        <v>-2.336411438018736</v>
      </c>
      <c r="HB10">
        <v>1.927495483602911</v>
      </c>
      <c r="HC10">
        <v>1439.6765</v>
      </c>
      <c r="HD10">
        <v>1439.6765</v>
      </c>
      <c r="HE10">
        <v>-0.6843795139615132</v>
      </c>
      <c r="HF10">
        <v>-1.29869770677122</v>
      </c>
      <c r="HG10">
        <v>1586.3073</v>
      </c>
      <c r="HH10">
        <v>1586.3073</v>
      </c>
      <c r="HM10">
        <v>-16.52330744778144</v>
      </c>
      <c r="HN10">
        <v>-7.030229369277006</v>
      </c>
      <c r="HO10">
        <v>1475.6247</v>
      </c>
      <c r="HP10">
        <v>1475.6247</v>
      </c>
      <c r="HQ10">
        <v>-15.333503766430107</v>
      </c>
      <c r="HR10">
        <v>8.236581884208183</v>
      </c>
      <c r="HS10">
        <v>1467.7522</v>
      </c>
      <c r="HT10">
        <v>1467.7522</v>
      </c>
      <c r="HY10">
        <v>-2.386398422641509</v>
      </c>
      <c r="HZ10">
        <v>2.381305919588465</v>
      </c>
      <c r="IA10">
        <v>1280.3306</v>
      </c>
      <c r="IB10">
        <v>1280.3306</v>
      </c>
      <c r="IC10">
        <v>-1.6663459286227376</v>
      </c>
      <c r="ID10">
        <v>2.8112351333985295</v>
      </c>
      <c r="IE10">
        <v>1342.8716</v>
      </c>
      <c r="IF10">
        <v>1342.8716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2" sqref="A12"/>
    </sheetView>
  </sheetViews>
  <sheetFormatPr defaultColWidth="8.7109375" defaultRowHeight="15"/>
  <cols>
    <col min="1" max="1" width="81.7109375" style="4" bestFit="1" customWidth="1"/>
    <col min="2" max="16384" width="8.7109375" style="14" customWidth="1"/>
  </cols>
  <sheetData>
    <row r="1" ht="15">
      <c r="A1" s="19" t="s">
        <v>21</v>
      </c>
    </row>
    <row r="2" ht="72.75">
      <c r="A2" s="20" t="s">
        <v>22</v>
      </c>
    </row>
    <row r="3" ht="25.5">
      <c r="A3" s="21" t="s">
        <v>98</v>
      </c>
    </row>
    <row r="5" ht="15">
      <c r="A5" s="22" t="s">
        <v>99</v>
      </c>
    </row>
    <row r="7" ht="15">
      <c r="A7" s="23" t="s">
        <v>100</v>
      </c>
    </row>
    <row r="9" ht="15">
      <c r="A9" s="23" t="s">
        <v>101</v>
      </c>
    </row>
    <row r="11" ht="15">
      <c r="A11" s="4" t="s">
        <v>102</v>
      </c>
    </row>
    <row r="12" ht="15">
      <c r="A12" s="14"/>
    </row>
    <row r="13" ht="15">
      <c r="A13" s="14" t="s">
        <v>103</v>
      </c>
    </row>
    <row r="15" ht="15">
      <c r="A15" s="4" t="s">
        <v>104</v>
      </c>
    </row>
    <row r="17" spans="1:7" ht="15.75">
      <c r="A17" s="24"/>
      <c r="B17" s="24"/>
      <c r="C17" s="24"/>
      <c r="D17" s="24"/>
      <c r="E17" s="24"/>
      <c r="F17" s="24"/>
      <c r="G17" s="24"/>
    </row>
    <row r="18" spans="1:7" ht="15.75">
      <c r="A18" s="24"/>
      <c r="B18" s="24"/>
      <c r="C18" s="24"/>
      <c r="D18" s="24"/>
      <c r="E18" s="24"/>
      <c r="F18" s="24"/>
      <c r="G18" s="24"/>
    </row>
    <row r="19" spans="1:7" ht="15.75">
      <c r="A19" s="24"/>
      <c r="B19" s="24"/>
      <c r="C19" s="24"/>
      <c r="D19" s="24"/>
      <c r="E19" s="24"/>
      <c r="F19" s="24"/>
      <c r="G19" s="24"/>
    </row>
    <row r="20" spans="1:7" ht="15.75">
      <c r="A20" s="24"/>
      <c r="B20" s="24"/>
      <c r="C20" s="24"/>
      <c r="D20" s="24"/>
      <c r="E20" s="24"/>
      <c r="F20" s="24"/>
      <c r="G20" s="24"/>
    </row>
    <row r="21" spans="1:7" ht="15.75">
      <c r="A21" s="24"/>
      <c r="B21" s="24"/>
      <c r="C21" s="24"/>
      <c r="D21" s="24"/>
      <c r="E21" s="24"/>
      <c r="F21" s="24"/>
      <c r="G21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7.57421875" style="14" bestFit="1" customWidth="1"/>
    <col min="2" max="2" width="20.7109375" style="14" customWidth="1"/>
    <col min="3" max="3" width="4.140625" style="0" bestFit="1" customWidth="1"/>
    <col min="4" max="4" width="8.140625" style="0" bestFit="1" customWidth="1"/>
    <col min="5" max="5" width="5.421875" style="1" bestFit="1" customWidth="1"/>
    <col min="6" max="6" width="10.7109375" style="5" bestFit="1" customWidth="1"/>
    <col min="7" max="7" width="16.140625" style="5" bestFit="1" customWidth="1"/>
    <col min="8" max="8" width="5.57421875" style="0" bestFit="1" customWidth="1"/>
    <col min="9" max="9" width="10.8515625" style="0" bestFit="1" customWidth="1"/>
    <col min="10" max="10" width="12.57421875" style="0" bestFit="1" customWidth="1"/>
    <col min="11" max="11" width="8.28125" style="0" bestFit="1" customWidth="1"/>
    <col min="12" max="12" width="9.28125" style="73" bestFit="1" customWidth="1"/>
    <col min="13" max="13" width="8.7109375" style="3" customWidth="1"/>
    <col min="15" max="15" width="18.421875" style="0" customWidth="1"/>
  </cols>
  <sheetData>
    <row r="1" spans="1:13" s="5" customFormat="1" ht="69.75" customHeight="1" thickBot="1">
      <c r="A1" s="68" t="s">
        <v>5</v>
      </c>
      <c r="B1" s="69" t="s">
        <v>23</v>
      </c>
      <c r="C1" s="69" t="s">
        <v>18</v>
      </c>
      <c r="D1" s="69" t="s">
        <v>90</v>
      </c>
      <c r="E1" s="69" t="s">
        <v>91</v>
      </c>
      <c r="F1" s="69" t="s">
        <v>24</v>
      </c>
      <c r="G1" s="69" t="s">
        <v>25</v>
      </c>
      <c r="H1" s="69" t="s">
        <v>92</v>
      </c>
      <c r="I1" s="69" t="s">
        <v>93</v>
      </c>
      <c r="J1" s="69" t="s">
        <v>94</v>
      </c>
      <c r="K1" s="69" t="s">
        <v>95</v>
      </c>
      <c r="L1" s="69" t="s">
        <v>96</v>
      </c>
      <c r="M1" s="15"/>
    </row>
    <row r="2" spans="1:14" ht="26.25">
      <c r="A2" s="17">
        <v>1</v>
      </c>
      <c r="B2" s="17">
        <v>1</v>
      </c>
      <c r="C2" s="10">
        <v>32</v>
      </c>
      <c r="D2" s="10">
        <v>1</v>
      </c>
      <c r="E2" s="13">
        <v>1</v>
      </c>
      <c r="F2" s="30" t="s">
        <v>26</v>
      </c>
      <c r="G2" s="28" t="s">
        <v>41</v>
      </c>
      <c r="H2" s="10">
        <v>6</v>
      </c>
      <c r="I2" s="10">
        <v>0.14</v>
      </c>
      <c r="J2" s="10">
        <v>0.24</v>
      </c>
      <c r="K2" s="10">
        <v>0</v>
      </c>
      <c r="L2" s="70">
        <v>0</v>
      </c>
      <c r="M2" s="27"/>
      <c r="N2" s="14"/>
    </row>
    <row r="3" spans="1:18" ht="30">
      <c r="A3" s="17">
        <v>2</v>
      </c>
      <c r="B3" s="17">
        <v>1</v>
      </c>
      <c r="C3" s="10">
        <v>86</v>
      </c>
      <c r="D3" s="10">
        <v>1</v>
      </c>
      <c r="E3" s="13">
        <v>0</v>
      </c>
      <c r="F3" s="30" t="s">
        <v>29</v>
      </c>
      <c r="G3" s="28" t="s">
        <v>42</v>
      </c>
      <c r="H3" s="10">
        <v>6</v>
      </c>
      <c r="I3" s="10">
        <v>-0.24</v>
      </c>
      <c r="J3" s="10">
        <v>0.57</v>
      </c>
      <c r="K3" s="10">
        <v>2</v>
      </c>
      <c r="L3" s="70">
        <v>1</v>
      </c>
      <c r="N3" s="25"/>
      <c r="O3" s="74"/>
      <c r="P3" s="75" t="s">
        <v>97</v>
      </c>
      <c r="Q3" s="75" t="s">
        <v>3</v>
      </c>
      <c r="R3" s="75" t="s">
        <v>4</v>
      </c>
    </row>
    <row r="4" spans="1:18" ht="30">
      <c r="A4" s="17">
        <v>3</v>
      </c>
      <c r="B4" s="17">
        <v>1</v>
      </c>
      <c r="C4" s="10">
        <v>81</v>
      </c>
      <c r="D4" s="10">
        <v>0</v>
      </c>
      <c r="E4" s="13">
        <v>0</v>
      </c>
      <c r="F4" s="30" t="s">
        <v>29</v>
      </c>
      <c r="G4" s="11" t="s">
        <v>43</v>
      </c>
      <c r="H4" s="10">
        <v>4</v>
      </c>
      <c r="I4" s="10">
        <v>-0.52</v>
      </c>
      <c r="J4" s="10">
        <v>0.54</v>
      </c>
      <c r="K4" s="10">
        <v>0</v>
      </c>
      <c r="L4" s="70">
        <v>0</v>
      </c>
      <c r="N4" s="9"/>
      <c r="O4" s="75" t="s">
        <v>83</v>
      </c>
      <c r="P4" s="77">
        <f>IF(B:B=1,MEDIAN(C2:C14),"")</f>
        <v>50</v>
      </c>
      <c r="Q4" s="77">
        <f>QUARTILE(C2:C14,1)</f>
        <v>49</v>
      </c>
      <c r="R4" s="77">
        <f>QUARTILE(C2:C14,3)</f>
        <v>74</v>
      </c>
    </row>
    <row r="5" spans="1:18" ht="30">
      <c r="A5" s="17">
        <v>4</v>
      </c>
      <c r="B5" s="17">
        <v>1</v>
      </c>
      <c r="C5" s="10">
        <v>74</v>
      </c>
      <c r="D5" s="10">
        <v>0</v>
      </c>
      <c r="E5" s="13">
        <v>1</v>
      </c>
      <c r="F5" s="30" t="s">
        <v>30</v>
      </c>
      <c r="G5" s="11" t="s">
        <v>44</v>
      </c>
      <c r="H5" s="10">
        <v>5</v>
      </c>
      <c r="I5" s="10">
        <v>-0.63</v>
      </c>
      <c r="J5" s="10">
        <v>0.56</v>
      </c>
      <c r="K5" s="10">
        <v>0</v>
      </c>
      <c r="L5" s="70">
        <v>0</v>
      </c>
      <c r="M5" s="27"/>
      <c r="N5" s="25"/>
      <c r="O5" s="75" t="s">
        <v>85</v>
      </c>
      <c r="P5" s="78">
        <f>8/13</f>
        <v>0.6153846153846154</v>
      </c>
      <c r="Q5" s="77"/>
      <c r="R5" s="77"/>
    </row>
    <row r="6" spans="1:18" ht="45">
      <c r="A6" s="17">
        <v>5</v>
      </c>
      <c r="B6" s="17">
        <v>1</v>
      </c>
      <c r="C6" s="10">
        <v>49</v>
      </c>
      <c r="D6" s="10">
        <v>1</v>
      </c>
      <c r="E6" s="13">
        <v>1</v>
      </c>
      <c r="F6" s="30" t="s">
        <v>27</v>
      </c>
      <c r="G6" s="11" t="s">
        <v>35</v>
      </c>
      <c r="H6" s="10">
        <v>16</v>
      </c>
      <c r="I6" s="10">
        <v>0.37</v>
      </c>
      <c r="J6" s="10">
        <v>0.71</v>
      </c>
      <c r="K6" s="10">
        <v>2</v>
      </c>
      <c r="L6" s="70">
        <v>2</v>
      </c>
      <c r="M6" s="2"/>
      <c r="N6" s="25"/>
      <c r="O6" s="75" t="s">
        <v>19</v>
      </c>
      <c r="P6" s="77">
        <f>MEDIAN(H2:H14)</f>
        <v>6</v>
      </c>
      <c r="Q6" s="79">
        <f>QUARTILE(H2:H14,1)</f>
        <v>5</v>
      </c>
      <c r="R6" s="79">
        <f>QUARTILE(H2:H14,3)</f>
        <v>7</v>
      </c>
    </row>
    <row r="7" spans="1:18" ht="45">
      <c r="A7" s="17">
        <v>6</v>
      </c>
      <c r="B7" s="17">
        <v>1</v>
      </c>
      <c r="C7" s="10">
        <v>49</v>
      </c>
      <c r="D7" s="10">
        <v>0</v>
      </c>
      <c r="E7" s="13">
        <v>1</v>
      </c>
      <c r="F7" s="30" t="s">
        <v>28</v>
      </c>
      <c r="G7" s="11" t="s">
        <v>33</v>
      </c>
      <c r="H7" s="10">
        <v>20</v>
      </c>
      <c r="I7" s="10">
        <v>-0.16</v>
      </c>
      <c r="J7" s="10">
        <v>0.86</v>
      </c>
      <c r="K7" s="10">
        <v>1</v>
      </c>
      <c r="L7" s="70">
        <v>0</v>
      </c>
      <c r="M7" s="27"/>
      <c r="N7" s="25"/>
      <c r="O7" s="75" t="s">
        <v>91</v>
      </c>
      <c r="P7" s="77">
        <f>10/13</f>
        <v>0.7692307692307693</v>
      </c>
      <c r="Q7" s="77"/>
      <c r="R7" s="77"/>
    </row>
    <row r="8" spans="1:15" ht="30">
      <c r="A8" s="17">
        <v>7</v>
      </c>
      <c r="B8" s="17">
        <v>1</v>
      </c>
      <c r="C8" s="10">
        <v>67</v>
      </c>
      <c r="D8" s="10">
        <v>1</v>
      </c>
      <c r="E8" s="13">
        <v>1</v>
      </c>
      <c r="F8" s="30" t="s">
        <v>29</v>
      </c>
      <c r="G8" s="11" t="s">
        <v>36</v>
      </c>
      <c r="H8" s="10">
        <v>4</v>
      </c>
      <c r="I8" s="10">
        <v>0.69</v>
      </c>
      <c r="J8" s="10">
        <v>0.8</v>
      </c>
      <c r="K8" s="10">
        <v>1</v>
      </c>
      <c r="L8" s="70">
        <v>5</v>
      </c>
      <c r="M8" s="27"/>
      <c r="N8" s="25"/>
      <c r="O8" s="1"/>
    </row>
    <row r="9" spans="1:14" ht="30">
      <c r="A9" s="17">
        <v>8</v>
      </c>
      <c r="B9" s="17">
        <v>1</v>
      </c>
      <c r="C9" s="10">
        <v>65</v>
      </c>
      <c r="D9" s="10">
        <v>0</v>
      </c>
      <c r="E9" s="13">
        <v>1</v>
      </c>
      <c r="F9" s="30" t="s">
        <v>30</v>
      </c>
      <c r="G9" s="11" t="s">
        <v>37</v>
      </c>
      <c r="H9" s="10">
        <v>6</v>
      </c>
      <c r="I9" s="10">
        <v>-0.38</v>
      </c>
      <c r="J9" s="10">
        <v>0.28</v>
      </c>
      <c r="K9" s="10">
        <v>2</v>
      </c>
      <c r="L9" s="70">
        <v>3</v>
      </c>
      <c r="M9" s="27"/>
      <c r="N9" s="14"/>
    </row>
    <row r="10" spans="1:14" ht="30">
      <c r="A10" s="17">
        <v>9</v>
      </c>
      <c r="B10" s="17">
        <v>1</v>
      </c>
      <c r="C10" s="10">
        <v>50</v>
      </c>
      <c r="D10" s="10">
        <v>0</v>
      </c>
      <c r="E10" s="13">
        <v>1</v>
      </c>
      <c r="F10" s="30" t="s">
        <v>29</v>
      </c>
      <c r="G10" s="11" t="s">
        <v>38</v>
      </c>
      <c r="H10" s="10">
        <v>18</v>
      </c>
      <c r="I10" s="10">
        <v>-0.37</v>
      </c>
      <c r="J10" s="10">
        <v>0.95</v>
      </c>
      <c r="K10" s="10">
        <v>0</v>
      </c>
      <c r="L10" s="70">
        <v>0</v>
      </c>
      <c r="M10" s="27"/>
      <c r="N10" s="14"/>
    </row>
    <row r="11" spans="1:14" ht="60">
      <c r="A11" s="17">
        <v>10</v>
      </c>
      <c r="B11" s="17">
        <v>1</v>
      </c>
      <c r="C11" s="10">
        <v>50</v>
      </c>
      <c r="D11" s="10">
        <v>0</v>
      </c>
      <c r="E11" s="13">
        <v>0</v>
      </c>
      <c r="F11" s="30" t="s">
        <v>31</v>
      </c>
      <c r="G11" s="11" t="s">
        <v>32</v>
      </c>
      <c r="H11" s="10">
        <v>7</v>
      </c>
      <c r="I11" s="10">
        <v>-1.46</v>
      </c>
      <c r="J11" s="10">
        <v>0.77</v>
      </c>
      <c r="K11" s="10">
        <v>2</v>
      </c>
      <c r="L11" s="70">
        <v>0</v>
      </c>
      <c r="N11" s="14"/>
    </row>
    <row r="12" spans="1:14" ht="30">
      <c r="A12" s="17">
        <v>11</v>
      </c>
      <c r="B12" s="17">
        <v>1</v>
      </c>
      <c r="C12" s="10">
        <v>24</v>
      </c>
      <c r="D12" s="10">
        <v>0</v>
      </c>
      <c r="E12" s="13">
        <v>1</v>
      </c>
      <c r="F12" s="30" t="s">
        <v>26</v>
      </c>
      <c r="G12" s="11" t="s">
        <v>39</v>
      </c>
      <c r="H12" s="10">
        <v>5</v>
      </c>
      <c r="I12" s="10">
        <v>-0.68</v>
      </c>
      <c r="J12" s="10">
        <v>0.49</v>
      </c>
      <c r="K12" s="10">
        <v>1</v>
      </c>
      <c r="L12" s="70">
        <v>4</v>
      </c>
      <c r="N12" s="26"/>
    </row>
    <row r="13" spans="1:14" ht="26.25">
      <c r="A13" s="12">
        <v>12</v>
      </c>
      <c r="B13" s="12">
        <v>1</v>
      </c>
      <c r="C13" s="10">
        <v>40</v>
      </c>
      <c r="D13" s="10">
        <v>0</v>
      </c>
      <c r="E13" s="13">
        <v>1</v>
      </c>
      <c r="F13" s="30" t="s">
        <v>26</v>
      </c>
      <c r="G13" s="28" t="s">
        <v>40</v>
      </c>
      <c r="H13" s="10">
        <v>6</v>
      </c>
      <c r="I13" s="10">
        <v>-0.11</v>
      </c>
      <c r="J13" s="10">
        <v>1.26</v>
      </c>
      <c r="K13" s="10">
        <v>2</v>
      </c>
      <c r="L13" s="70">
        <v>0</v>
      </c>
      <c r="N13" s="14"/>
    </row>
    <row r="14" spans="1:18" ht="30">
      <c r="A14" s="17">
        <v>13</v>
      </c>
      <c r="B14" s="17">
        <v>1</v>
      </c>
      <c r="C14" s="10">
        <v>81</v>
      </c>
      <c r="D14" s="10">
        <v>1</v>
      </c>
      <c r="E14" s="13">
        <v>1</v>
      </c>
      <c r="F14" s="30" t="s">
        <v>34</v>
      </c>
      <c r="G14" s="29" t="s">
        <v>36</v>
      </c>
      <c r="H14" s="10">
        <v>3</v>
      </c>
      <c r="I14" s="10">
        <v>0.37</v>
      </c>
      <c r="J14" s="10">
        <v>0.27</v>
      </c>
      <c r="K14" s="10">
        <v>4</v>
      </c>
      <c r="L14" s="70">
        <v>1</v>
      </c>
      <c r="N14" s="25"/>
      <c r="O14" s="14"/>
      <c r="P14" s="14"/>
      <c r="Q14" s="14"/>
      <c r="R14" s="14"/>
    </row>
    <row r="15" spans="1:18" s="14" customFormat="1" ht="15">
      <c r="A15" s="17"/>
      <c r="B15" s="17"/>
      <c r="C15" s="17"/>
      <c r="D15" s="17"/>
      <c r="E15" s="17"/>
      <c r="F15" s="30"/>
      <c r="G15" s="29"/>
      <c r="H15" s="17"/>
      <c r="I15" s="17"/>
      <c r="J15" s="17"/>
      <c r="K15" s="17"/>
      <c r="L15" s="70"/>
      <c r="M15" s="3"/>
      <c r="N15" s="25"/>
      <c r="O15" s="3"/>
      <c r="P15" s="3"/>
      <c r="Q15" s="3"/>
      <c r="R15" s="3"/>
    </row>
    <row r="16" spans="1:13" s="3" customFormat="1" ht="15">
      <c r="A16" s="48"/>
      <c r="B16" s="48"/>
      <c r="C16" s="48"/>
      <c r="D16" s="48"/>
      <c r="E16" s="48"/>
      <c r="F16" s="49"/>
      <c r="G16" s="49"/>
      <c r="H16" s="48"/>
      <c r="I16" s="48"/>
      <c r="J16" s="48"/>
      <c r="K16" s="48"/>
      <c r="L16" s="71"/>
      <c r="M16" s="76"/>
    </row>
    <row r="17" spans="1:12" s="3" customFormat="1" ht="45">
      <c r="A17" s="35" t="s">
        <v>84</v>
      </c>
      <c r="B17" s="35">
        <v>0</v>
      </c>
      <c r="C17" s="35">
        <v>42</v>
      </c>
      <c r="D17" s="35">
        <v>1</v>
      </c>
      <c r="E17" s="35"/>
      <c r="F17" s="50" t="s">
        <v>26</v>
      </c>
      <c r="G17" s="50" t="s">
        <v>45</v>
      </c>
      <c r="H17" s="35">
        <v>9</v>
      </c>
      <c r="I17" s="35">
        <v>0.68</v>
      </c>
      <c r="J17" s="35">
        <v>0.22</v>
      </c>
      <c r="K17" s="35">
        <v>0</v>
      </c>
      <c r="L17" s="72">
        <v>0</v>
      </c>
    </row>
    <row r="18" spans="1:13" s="3" customFormat="1" ht="30">
      <c r="A18" s="35" t="s">
        <v>84</v>
      </c>
      <c r="B18" s="35">
        <v>0</v>
      </c>
      <c r="C18" s="35">
        <v>24</v>
      </c>
      <c r="D18" s="35">
        <v>0</v>
      </c>
      <c r="E18" s="35"/>
      <c r="F18" s="50" t="s">
        <v>26</v>
      </c>
      <c r="G18" s="50" t="s">
        <v>46</v>
      </c>
      <c r="H18" s="35">
        <v>5</v>
      </c>
      <c r="I18" s="35">
        <v>0.6</v>
      </c>
      <c r="J18" s="35">
        <v>0.49</v>
      </c>
      <c r="K18" s="35">
        <v>0</v>
      </c>
      <c r="L18" s="72">
        <v>0</v>
      </c>
      <c r="M18" s="27"/>
    </row>
    <row r="19" spans="1:13" s="3" customFormat="1" ht="30">
      <c r="A19" s="35" t="s">
        <v>84</v>
      </c>
      <c r="B19" s="35">
        <v>0</v>
      </c>
      <c r="C19" s="35">
        <v>80</v>
      </c>
      <c r="D19" s="35">
        <v>1</v>
      </c>
      <c r="E19" s="35"/>
      <c r="F19" s="50" t="s">
        <v>29</v>
      </c>
      <c r="G19" s="51" t="s">
        <v>47</v>
      </c>
      <c r="H19" s="35">
        <v>4</v>
      </c>
      <c r="I19" s="35">
        <v>0.37</v>
      </c>
      <c r="J19" s="35">
        <v>1.11</v>
      </c>
      <c r="K19" s="35">
        <v>3</v>
      </c>
      <c r="L19" s="72">
        <v>2</v>
      </c>
      <c r="M19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A23"/>
  <sheetViews>
    <sheetView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J20" sqref="J20:J22"/>
    </sheetView>
  </sheetViews>
  <sheetFormatPr defaultColWidth="8.7109375" defaultRowHeight="15"/>
  <cols>
    <col min="1" max="2" width="11.00390625" style="14" customWidth="1"/>
    <col min="3" max="5" width="11.00390625" style="45" customWidth="1"/>
    <col min="6" max="131" width="11.00390625" style="14" customWidth="1"/>
    <col min="132" max="16384" width="8.7109375" style="14" customWidth="1"/>
  </cols>
  <sheetData>
    <row r="1" spans="6:131" ht="15">
      <c r="F1" s="65" t="s">
        <v>69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6" t="s">
        <v>64</v>
      </c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4" t="s">
        <v>65</v>
      </c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3" t="s">
        <v>66</v>
      </c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2" t="s">
        <v>67</v>
      </c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58" t="s">
        <v>68</v>
      </c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7" t="s">
        <v>79</v>
      </c>
      <c r="DW1" s="57"/>
      <c r="DX1" s="57"/>
      <c r="DY1" s="57"/>
      <c r="DZ1" s="57"/>
      <c r="EA1" s="57"/>
    </row>
    <row r="2" spans="6:125" ht="15">
      <c r="F2" s="58" t="s">
        <v>70</v>
      </c>
      <c r="G2" s="58"/>
      <c r="H2" s="58"/>
      <c r="I2" s="58"/>
      <c r="J2" s="58"/>
      <c r="K2" s="58"/>
      <c r="L2" s="58"/>
      <c r="M2" s="58"/>
      <c r="N2" s="58"/>
      <c r="O2" s="58"/>
      <c r="P2" s="59" t="s">
        <v>71</v>
      </c>
      <c r="Q2" s="59"/>
      <c r="R2" s="59"/>
      <c r="S2" s="59"/>
      <c r="T2" s="59"/>
      <c r="U2" s="59"/>
      <c r="V2" s="59"/>
      <c r="W2" s="59"/>
      <c r="X2" s="59"/>
      <c r="Y2" s="59"/>
      <c r="Z2" s="58" t="s">
        <v>70</v>
      </c>
      <c r="AA2" s="58"/>
      <c r="AB2" s="58"/>
      <c r="AC2" s="58"/>
      <c r="AD2" s="58"/>
      <c r="AE2" s="58"/>
      <c r="AF2" s="58"/>
      <c r="AG2" s="58"/>
      <c r="AH2" s="58"/>
      <c r="AI2" s="58"/>
      <c r="AJ2" s="59" t="s">
        <v>71</v>
      </c>
      <c r="AK2" s="59"/>
      <c r="AL2" s="59"/>
      <c r="AM2" s="59"/>
      <c r="AN2" s="59"/>
      <c r="AO2" s="59"/>
      <c r="AP2" s="59"/>
      <c r="AQ2" s="59"/>
      <c r="AR2" s="59"/>
      <c r="AS2" s="59"/>
      <c r="AT2" s="58" t="s">
        <v>70</v>
      </c>
      <c r="AU2" s="58"/>
      <c r="AV2" s="58"/>
      <c r="AW2" s="58"/>
      <c r="AX2" s="58"/>
      <c r="AY2" s="58"/>
      <c r="AZ2" s="58"/>
      <c r="BA2" s="58"/>
      <c r="BB2" s="58"/>
      <c r="BC2" s="58"/>
      <c r="BD2" s="59" t="s">
        <v>71</v>
      </c>
      <c r="BE2" s="59"/>
      <c r="BF2" s="59"/>
      <c r="BG2" s="59"/>
      <c r="BH2" s="59"/>
      <c r="BI2" s="59"/>
      <c r="BJ2" s="59"/>
      <c r="BK2" s="59"/>
      <c r="BL2" s="59"/>
      <c r="BM2" s="59"/>
      <c r="BN2" s="58" t="s">
        <v>70</v>
      </c>
      <c r="BO2" s="58"/>
      <c r="BP2" s="58"/>
      <c r="BQ2" s="58"/>
      <c r="BR2" s="58"/>
      <c r="BS2" s="58"/>
      <c r="BT2" s="58"/>
      <c r="BU2" s="58"/>
      <c r="BV2" s="58"/>
      <c r="BW2" s="58"/>
      <c r="BX2" s="59" t="s">
        <v>71</v>
      </c>
      <c r="BY2" s="59"/>
      <c r="BZ2" s="59"/>
      <c r="CA2" s="59"/>
      <c r="CB2" s="59"/>
      <c r="CC2" s="59"/>
      <c r="CD2" s="59"/>
      <c r="CE2" s="59"/>
      <c r="CF2" s="59"/>
      <c r="CG2" s="59"/>
      <c r="CH2" s="58" t="s">
        <v>70</v>
      </c>
      <c r="CI2" s="58"/>
      <c r="CJ2" s="58"/>
      <c r="CK2" s="58"/>
      <c r="CL2" s="58"/>
      <c r="CM2" s="58"/>
      <c r="CN2" s="58"/>
      <c r="CO2" s="58"/>
      <c r="CP2" s="58"/>
      <c r="CQ2" s="58"/>
      <c r="CR2" s="59" t="s">
        <v>71</v>
      </c>
      <c r="CS2" s="59"/>
      <c r="CT2" s="59"/>
      <c r="CU2" s="59"/>
      <c r="CV2" s="59"/>
      <c r="CW2" s="59"/>
      <c r="CX2" s="59"/>
      <c r="CY2" s="59"/>
      <c r="CZ2" s="59"/>
      <c r="DA2" s="59"/>
      <c r="DB2" s="58" t="s">
        <v>70</v>
      </c>
      <c r="DC2" s="58"/>
      <c r="DD2" s="58"/>
      <c r="DE2" s="58"/>
      <c r="DF2" s="58"/>
      <c r="DG2" s="58"/>
      <c r="DH2" s="58"/>
      <c r="DI2" s="58"/>
      <c r="DJ2" s="58"/>
      <c r="DK2" s="58"/>
      <c r="DL2" s="59" t="s">
        <v>71</v>
      </c>
      <c r="DM2" s="59"/>
      <c r="DN2" s="59"/>
      <c r="DO2" s="59"/>
      <c r="DP2" s="59"/>
      <c r="DQ2" s="59"/>
      <c r="DR2" s="59"/>
      <c r="DS2" s="59"/>
      <c r="DT2" s="59"/>
      <c r="DU2" s="59"/>
    </row>
    <row r="3" spans="6:131" ht="15">
      <c r="F3" s="60" t="s">
        <v>53</v>
      </c>
      <c r="G3" s="60"/>
      <c r="H3" s="60"/>
      <c r="I3" s="60"/>
      <c r="J3" s="60"/>
      <c r="K3" s="61" t="s">
        <v>54</v>
      </c>
      <c r="L3" s="61"/>
      <c r="M3" s="61"/>
      <c r="N3" s="61"/>
      <c r="O3" s="61"/>
      <c r="P3" s="60" t="s">
        <v>53</v>
      </c>
      <c r="Q3" s="60"/>
      <c r="R3" s="60"/>
      <c r="S3" s="60"/>
      <c r="T3" s="60"/>
      <c r="U3" s="61" t="s">
        <v>54</v>
      </c>
      <c r="V3" s="61"/>
      <c r="W3" s="61"/>
      <c r="X3" s="61"/>
      <c r="Y3" s="61"/>
      <c r="Z3" s="60" t="s">
        <v>53</v>
      </c>
      <c r="AA3" s="60"/>
      <c r="AB3" s="60"/>
      <c r="AC3" s="60"/>
      <c r="AD3" s="60"/>
      <c r="AE3" s="61" t="s">
        <v>54</v>
      </c>
      <c r="AF3" s="61"/>
      <c r="AG3" s="61"/>
      <c r="AH3" s="61"/>
      <c r="AI3" s="61"/>
      <c r="AJ3" s="60" t="s">
        <v>53</v>
      </c>
      <c r="AK3" s="60"/>
      <c r="AL3" s="60"/>
      <c r="AM3" s="60"/>
      <c r="AN3" s="60"/>
      <c r="AO3" s="61" t="s">
        <v>54</v>
      </c>
      <c r="AP3" s="61"/>
      <c r="AQ3" s="61"/>
      <c r="AR3" s="61"/>
      <c r="AS3" s="61"/>
      <c r="AT3" s="60" t="s">
        <v>53</v>
      </c>
      <c r="AU3" s="60"/>
      <c r="AV3" s="60"/>
      <c r="AW3" s="60"/>
      <c r="AX3" s="60"/>
      <c r="AY3" s="61" t="s">
        <v>54</v>
      </c>
      <c r="AZ3" s="61"/>
      <c r="BA3" s="61"/>
      <c r="BB3" s="61"/>
      <c r="BC3" s="61"/>
      <c r="BD3" s="60" t="s">
        <v>53</v>
      </c>
      <c r="BE3" s="60"/>
      <c r="BF3" s="60"/>
      <c r="BG3" s="60"/>
      <c r="BH3" s="60"/>
      <c r="BI3" s="61" t="s">
        <v>54</v>
      </c>
      <c r="BJ3" s="61"/>
      <c r="BK3" s="61"/>
      <c r="BL3" s="61"/>
      <c r="BM3" s="61"/>
      <c r="BN3" s="60" t="s">
        <v>53</v>
      </c>
      <c r="BO3" s="60"/>
      <c r="BP3" s="60"/>
      <c r="BQ3" s="60"/>
      <c r="BR3" s="60"/>
      <c r="BS3" s="61" t="s">
        <v>54</v>
      </c>
      <c r="BT3" s="61"/>
      <c r="BU3" s="61"/>
      <c r="BV3" s="61"/>
      <c r="BW3" s="61"/>
      <c r="BX3" s="60" t="s">
        <v>53</v>
      </c>
      <c r="BY3" s="60"/>
      <c r="BZ3" s="60"/>
      <c r="CA3" s="60"/>
      <c r="CB3" s="60"/>
      <c r="CC3" s="61" t="s">
        <v>54</v>
      </c>
      <c r="CD3" s="61"/>
      <c r="CE3" s="61"/>
      <c r="CF3" s="61"/>
      <c r="CG3" s="61"/>
      <c r="CH3" s="60" t="s">
        <v>53</v>
      </c>
      <c r="CI3" s="60"/>
      <c r="CJ3" s="60"/>
      <c r="CK3" s="60"/>
      <c r="CL3" s="60"/>
      <c r="CM3" s="61" t="s">
        <v>54</v>
      </c>
      <c r="CN3" s="61"/>
      <c r="CO3" s="61"/>
      <c r="CP3" s="61"/>
      <c r="CQ3" s="61"/>
      <c r="CR3" s="60" t="s">
        <v>53</v>
      </c>
      <c r="CS3" s="60"/>
      <c r="CT3" s="60"/>
      <c r="CU3" s="60"/>
      <c r="CV3" s="60"/>
      <c r="CW3" s="61" t="s">
        <v>54</v>
      </c>
      <c r="CX3" s="61"/>
      <c r="CY3" s="61"/>
      <c r="CZ3" s="61"/>
      <c r="DA3" s="61"/>
      <c r="DB3" s="60" t="s">
        <v>53</v>
      </c>
      <c r="DC3" s="60"/>
      <c r="DD3" s="60"/>
      <c r="DE3" s="60"/>
      <c r="DF3" s="60"/>
      <c r="DG3" s="61" t="s">
        <v>54</v>
      </c>
      <c r="DH3" s="61"/>
      <c r="DI3" s="61"/>
      <c r="DJ3" s="61"/>
      <c r="DK3" s="61"/>
      <c r="DL3" s="60" t="s">
        <v>53</v>
      </c>
      <c r="DM3" s="60"/>
      <c r="DN3" s="60"/>
      <c r="DO3" s="60"/>
      <c r="DP3" s="60"/>
      <c r="DQ3" s="61" t="s">
        <v>54</v>
      </c>
      <c r="DR3" s="61"/>
      <c r="DS3" s="61"/>
      <c r="DT3" s="61"/>
      <c r="DU3" s="61"/>
      <c r="DV3" s="57" t="s">
        <v>78</v>
      </c>
      <c r="DW3" s="57"/>
      <c r="DX3" s="57"/>
      <c r="DY3" s="57" t="s">
        <v>77</v>
      </c>
      <c r="DZ3" s="57"/>
      <c r="EA3" s="57"/>
    </row>
    <row r="4" spans="1:131" s="5" customFormat="1" ht="51">
      <c r="A4" s="43" t="s">
        <v>1</v>
      </c>
      <c r="B4" s="44" t="s">
        <v>80</v>
      </c>
      <c r="C4" s="46" t="s">
        <v>81</v>
      </c>
      <c r="D4" s="46" t="s">
        <v>83</v>
      </c>
      <c r="E4" s="46" t="s">
        <v>82</v>
      </c>
      <c r="F4" s="36" t="s">
        <v>72</v>
      </c>
      <c r="G4" s="36" t="s">
        <v>73</v>
      </c>
      <c r="H4" s="37" t="s">
        <v>52</v>
      </c>
      <c r="I4" s="38" t="s">
        <v>74</v>
      </c>
      <c r="J4" s="37" t="s">
        <v>75</v>
      </c>
      <c r="K4" s="40" t="s">
        <v>72</v>
      </c>
      <c r="L4" s="40" t="s">
        <v>73</v>
      </c>
      <c r="M4" s="41" t="s">
        <v>52</v>
      </c>
      <c r="N4" s="42" t="s">
        <v>74</v>
      </c>
      <c r="O4" s="41" t="s">
        <v>75</v>
      </c>
      <c r="P4" s="36" t="s">
        <v>72</v>
      </c>
      <c r="Q4" s="36" t="s">
        <v>73</v>
      </c>
      <c r="R4" s="37" t="s">
        <v>52</v>
      </c>
      <c r="S4" s="38" t="s">
        <v>74</v>
      </c>
      <c r="T4" s="37" t="s">
        <v>75</v>
      </c>
      <c r="U4" s="40" t="s">
        <v>72</v>
      </c>
      <c r="V4" s="40" t="s">
        <v>73</v>
      </c>
      <c r="W4" s="41" t="s">
        <v>52</v>
      </c>
      <c r="X4" s="42" t="s">
        <v>74</v>
      </c>
      <c r="Y4" s="41" t="s">
        <v>75</v>
      </c>
      <c r="Z4" s="36" t="s">
        <v>72</v>
      </c>
      <c r="AA4" s="36" t="s">
        <v>73</v>
      </c>
      <c r="AB4" s="37" t="s">
        <v>52</v>
      </c>
      <c r="AC4" s="38" t="s">
        <v>74</v>
      </c>
      <c r="AD4" s="37" t="s">
        <v>75</v>
      </c>
      <c r="AE4" s="40" t="s">
        <v>72</v>
      </c>
      <c r="AF4" s="40" t="s">
        <v>73</v>
      </c>
      <c r="AG4" s="41" t="s">
        <v>52</v>
      </c>
      <c r="AH4" s="42" t="s">
        <v>74</v>
      </c>
      <c r="AI4" s="41" t="s">
        <v>75</v>
      </c>
      <c r="AJ4" s="36" t="s">
        <v>72</v>
      </c>
      <c r="AK4" s="36" t="s">
        <v>73</v>
      </c>
      <c r="AL4" s="37" t="s">
        <v>52</v>
      </c>
      <c r="AM4" s="38" t="s">
        <v>74</v>
      </c>
      <c r="AN4" s="37" t="s">
        <v>75</v>
      </c>
      <c r="AO4" s="40" t="s">
        <v>72</v>
      </c>
      <c r="AP4" s="40" t="s">
        <v>73</v>
      </c>
      <c r="AQ4" s="41" t="s">
        <v>52</v>
      </c>
      <c r="AR4" s="42" t="s">
        <v>74</v>
      </c>
      <c r="AS4" s="41" t="s">
        <v>75</v>
      </c>
      <c r="AT4" s="36" t="s">
        <v>72</v>
      </c>
      <c r="AU4" s="36" t="s">
        <v>73</v>
      </c>
      <c r="AV4" s="37" t="s">
        <v>52</v>
      </c>
      <c r="AW4" s="38" t="s">
        <v>74</v>
      </c>
      <c r="AX4" s="37" t="s">
        <v>75</v>
      </c>
      <c r="AY4" s="40" t="s">
        <v>72</v>
      </c>
      <c r="AZ4" s="40" t="s">
        <v>73</v>
      </c>
      <c r="BA4" s="41" t="s">
        <v>52</v>
      </c>
      <c r="BB4" s="42" t="s">
        <v>74</v>
      </c>
      <c r="BC4" s="41" t="s">
        <v>75</v>
      </c>
      <c r="BD4" s="36" t="s">
        <v>72</v>
      </c>
      <c r="BE4" s="36" t="s">
        <v>73</v>
      </c>
      <c r="BF4" s="37" t="s">
        <v>52</v>
      </c>
      <c r="BG4" s="38" t="s">
        <v>74</v>
      </c>
      <c r="BH4" s="37" t="s">
        <v>75</v>
      </c>
      <c r="BI4" s="40" t="s">
        <v>72</v>
      </c>
      <c r="BJ4" s="40" t="s">
        <v>73</v>
      </c>
      <c r="BK4" s="41" t="s">
        <v>52</v>
      </c>
      <c r="BL4" s="42" t="s">
        <v>74</v>
      </c>
      <c r="BM4" s="41" t="s">
        <v>75</v>
      </c>
      <c r="BN4" s="36" t="s">
        <v>72</v>
      </c>
      <c r="BO4" s="36" t="s">
        <v>73</v>
      </c>
      <c r="BP4" s="37" t="s">
        <v>52</v>
      </c>
      <c r="BQ4" s="38" t="s">
        <v>74</v>
      </c>
      <c r="BR4" s="37" t="s">
        <v>75</v>
      </c>
      <c r="BS4" s="40" t="s">
        <v>72</v>
      </c>
      <c r="BT4" s="40" t="s">
        <v>73</v>
      </c>
      <c r="BU4" s="41" t="s">
        <v>52</v>
      </c>
      <c r="BV4" s="42" t="s">
        <v>74</v>
      </c>
      <c r="BW4" s="41" t="s">
        <v>75</v>
      </c>
      <c r="BX4" s="36" t="s">
        <v>72</v>
      </c>
      <c r="BY4" s="36" t="s">
        <v>73</v>
      </c>
      <c r="BZ4" s="37" t="s">
        <v>52</v>
      </c>
      <c r="CA4" s="38" t="s">
        <v>74</v>
      </c>
      <c r="CB4" s="37" t="s">
        <v>75</v>
      </c>
      <c r="CC4" s="40" t="s">
        <v>72</v>
      </c>
      <c r="CD4" s="40" t="s">
        <v>73</v>
      </c>
      <c r="CE4" s="41" t="s">
        <v>52</v>
      </c>
      <c r="CF4" s="42" t="s">
        <v>74</v>
      </c>
      <c r="CG4" s="41" t="s">
        <v>75</v>
      </c>
      <c r="CH4" s="36" t="s">
        <v>72</v>
      </c>
      <c r="CI4" s="36" t="s">
        <v>73</v>
      </c>
      <c r="CJ4" s="37" t="s">
        <v>52</v>
      </c>
      <c r="CK4" s="38" t="s">
        <v>74</v>
      </c>
      <c r="CL4" s="37" t="s">
        <v>75</v>
      </c>
      <c r="CM4" s="40" t="s">
        <v>72</v>
      </c>
      <c r="CN4" s="40" t="s">
        <v>73</v>
      </c>
      <c r="CO4" s="41" t="s">
        <v>52</v>
      </c>
      <c r="CP4" s="42" t="s">
        <v>74</v>
      </c>
      <c r="CQ4" s="41" t="s">
        <v>75</v>
      </c>
      <c r="CR4" s="36" t="s">
        <v>72</v>
      </c>
      <c r="CS4" s="36" t="s">
        <v>73</v>
      </c>
      <c r="CT4" s="37" t="s">
        <v>52</v>
      </c>
      <c r="CU4" s="38" t="s">
        <v>74</v>
      </c>
      <c r="CV4" s="37" t="s">
        <v>75</v>
      </c>
      <c r="CW4" s="40" t="s">
        <v>72</v>
      </c>
      <c r="CX4" s="40" t="s">
        <v>73</v>
      </c>
      <c r="CY4" s="41" t="s">
        <v>52</v>
      </c>
      <c r="CZ4" s="42" t="s">
        <v>74</v>
      </c>
      <c r="DA4" s="41" t="s">
        <v>75</v>
      </c>
      <c r="DB4" s="36" t="s">
        <v>72</v>
      </c>
      <c r="DC4" s="36" t="s">
        <v>73</v>
      </c>
      <c r="DD4" s="37" t="s">
        <v>52</v>
      </c>
      <c r="DE4" s="38" t="s">
        <v>74</v>
      </c>
      <c r="DF4" s="37" t="s">
        <v>75</v>
      </c>
      <c r="DG4" s="40" t="s">
        <v>72</v>
      </c>
      <c r="DH4" s="40" t="s">
        <v>73</v>
      </c>
      <c r="DI4" s="41" t="s">
        <v>52</v>
      </c>
      <c r="DJ4" s="42" t="s">
        <v>74</v>
      </c>
      <c r="DK4" s="41" t="s">
        <v>75</v>
      </c>
      <c r="DL4" s="36" t="s">
        <v>72</v>
      </c>
      <c r="DM4" s="36" t="s">
        <v>73</v>
      </c>
      <c r="DN4" s="37" t="s">
        <v>52</v>
      </c>
      <c r="DO4" s="38" t="s">
        <v>74</v>
      </c>
      <c r="DP4" s="37" t="s">
        <v>75</v>
      </c>
      <c r="DQ4" s="40" t="s">
        <v>72</v>
      </c>
      <c r="DR4" s="40" t="s">
        <v>73</v>
      </c>
      <c r="DS4" s="41" t="s">
        <v>52</v>
      </c>
      <c r="DT4" s="42" t="s">
        <v>74</v>
      </c>
      <c r="DU4" s="41" t="s">
        <v>75</v>
      </c>
      <c r="DV4" s="37" t="s">
        <v>52</v>
      </c>
      <c r="DW4" s="38" t="s">
        <v>74</v>
      </c>
      <c r="DX4" s="37" t="s">
        <v>75</v>
      </c>
      <c r="DY4" s="41" t="s">
        <v>52</v>
      </c>
      <c r="DZ4" s="42" t="s">
        <v>74</v>
      </c>
      <c r="EA4" s="41" t="s">
        <v>75</v>
      </c>
    </row>
    <row r="5" spans="1:131" ht="15">
      <c r="A5" s="31">
        <v>1</v>
      </c>
      <c r="B5" s="33">
        <v>3</v>
      </c>
      <c r="C5" s="47">
        <v>23</v>
      </c>
      <c r="D5" s="47">
        <v>32</v>
      </c>
      <c r="E5" s="47">
        <v>6</v>
      </c>
      <c r="F5" s="31">
        <v>20</v>
      </c>
      <c r="G5" s="31">
        <v>14</v>
      </c>
      <c r="H5" s="32">
        <v>0.7</v>
      </c>
      <c r="I5" s="33">
        <v>0.4511427548239091</v>
      </c>
      <c r="J5" s="33">
        <v>1.5</v>
      </c>
      <c r="K5" s="31">
        <v>20</v>
      </c>
      <c r="L5" s="31">
        <v>19</v>
      </c>
      <c r="M5" s="32">
        <v>0.95</v>
      </c>
      <c r="N5" s="32">
        <v>1.7189756459201</v>
      </c>
      <c r="O5" s="32">
        <v>1.173960125</v>
      </c>
      <c r="P5" s="31">
        <v>20</v>
      </c>
      <c r="Q5" s="31">
        <v>20</v>
      </c>
      <c r="R5" s="32">
        <v>1</v>
      </c>
      <c r="S5" s="32">
        <v>2.0855824272146553</v>
      </c>
      <c r="T5" s="32">
        <v>1.2606634250000002</v>
      </c>
      <c r="U5" s="31">
        <v>20</v>
      </c>
      <c r="V5" s="31">
        <v>20</v>
      </c>
      <c r="W5" s="32">
        <v>1</v>
      </c>
      <c r="X5" s="32">
        <v>2.268578697344304</v>
      </c>
      <c r="Y5" s="32">
        <v>1.0883507749999999</v>
      </c>
      <c r="Z5" s="31">
        <v>20</v>
      </c>
      <c r="AA5" s="31">
        <v>20</v>
      </c>
      <c r="AB5" s="32">
        <v>1</v>
      </c>
      <c r="AC5" s="32">
        <v>2.427160078596797</v>
      </c>
      <c r="AD5" s="32">
        <v>1.2031509</v>
      </c>
      <c r="AE5" s="31">
        <v>20</v>
      </c>
      <c r="AF5" s="31">
        <v>20</v>
      </c>
      <c r="AG5" s="32">
        <v>1</v>
      </c>
      <c r="AH5" s="32">
        <v>1.861705936346313</v>
      </c>
      <c r="AI5" s="32">
        <v>1.1116216250000002</v>
      </c>
      <c r="AJ5" s="31">
        <v>20</v>
      </c>
      <c r="AK5" s="31">
        <v>20</v>
      </c>
      <c r="AL5" s="32">
        <v>1</v>
      </c>
      <c r="AM5" s="32">
        <v>0.6085586137609416</v>
      </c>
      <c r="AN5" s="32">
        <v>1.393202075</v>
      </c>
      <c r="AO5" s="31">
        <v>20</v>
      </c>
      <c r="AP5" s="31">
        <v>20</v>
      </c>
      <c r="AQ5" s="32">
        <v>1</v>
      </c>
      <c r="AR5" s="32">
        <v>0.3222276209743864</v>
      </c>
      <c r="AS5" s="32">
        <v>1.1637111999999998</v>
      </c>
      <c r="AT5" s="31">
        <v>20</v>
      </c>
      <c r="AU5" s="31">
        <v>19</v>
      </c>
      <c r="AV5" s="32">
        <v>0.95</v>
      </c>
      <c r="AW5" s="32">
        <v>1.170582890380535</v>
      </c>
      <c r="AX5" s="32">
        <v>1.2271158</v>
      </c>
      <c r="AY5" s="31">
        <v>20</v>
      </c>
      <c r="AZ5" s="31">
        <v>20</v>
      </c>
      <c r="BA5" s="32">
        <v>1</v>
      </c>
      <c r="BB5" s="32">
        <v>1.7645837696033526</v>
      </c>
      <c r="BC5" s="32">
        <v>1.019102175</v>
      </c>
      <c r="BD5" s="31">
        <v>20</v>
      </c>
      <c r="BE5" s="31">
        <v>19</v>
      </c>
      <c r="BF5" s="32">
        <v>0.95</v>
      </c>
      <c r="BG5" s="32">
        <v>0.8986839856835305</v>
      </c>
      <c r="BH5" s="32">
        <v>1.483974775</v>
      </c>
      <c r="BI5" s="31">
        <v>20</v>
      </c>
      <c r="BJ5" s="31">
        <v>20</v>
      </c>
      <c r="BK5" s="32">
        <v>1</v>
      </c>
      <c r="BL5" s="32">
        <v>2.6217492963466564</v>
      </c>
      <c r="BM5" s="32">
        <v>1.354183275</v>
      </c>
      <c r="BN5" s="31">
        <v>20</v>
      </c>
      <c r="BO5" s="31">
        <v>20</v>
      </c>
      <c r="BP5" s="34">
        <v>1</v>
      </c>
      <c r="BQ5" s="32">
        <v>1.1878122021253557</v>
      </c>
      <c r="BR5" s="32">
        <v>1.3206954</v>
      </c>
      <c r="BS5" s="31">
        <v>20</v>
      </c>
      <c r="BT5" s="31">
        <v>20</v>
      </c>
      <c r="BU5" s="32">
        <v>1</v>
      </c>
      <c r="BV5" s="32">
        <v>1.945661217188459</v>
      </c>
      <c r="BW5" s="32">
        <v>1.24241235</v>
      </c>
      <c r="BX5" s="31">
        <v>20</v>
      </c>
      <c r="BY5" s="31">
        <v>19</v>
      </c>
      <c r="BZ5" s="32">
        <v>0.95</v>
      </c>
      <c r="CA5" s="32">
        <v>0.8986839856835305</v>
      </c>
      <c r="CB5" s="32">
        <v>1.483974775</v>
      </c>
      <c r="CC5" s="31">
        <v>20</v>
      </c>
      <c r="CD5" s="31">
        <v>20</v>
      </c>
      <c r="CE5" s="32">
        <v>1</v>
      </c>
      <c r="CF5" s="32">
        <v>2.6217492963466564</v>
      </c>
      <c r="CG5" s="32">
        <v>1.354183275</v>
      </c>
      <c r="CH5" s="31">
        <v>20</v>
      </c>
      <c r="CI5" s="31">
        <v>20</v>
      </c>
      <c r="CJ5" s="32">
        <v>1</v>
      </c>
      <c r="CK5" s="32">
        <v>1.1878122021253557</v>
      </c>
      <c r="CL5" s="32">
        <v>1.3206954</v>
      </c>
      <c r="CM5" s="31">
        <v>20</v>
      </c>
      <c r="CN5" s="31">
        <v>20</v>
      </c>
      <c r="CO5" s="32">
        <v>1</v>
      </c>
      <c r="CP5" s="32">
        <v>1.945661217188459</v>
      </c>
      <c r="CQ5" s="32">
        <v>1.24241235</v>
      </c>
      <c r="CR5" s="31">
        <v>20</v>
      </c>
      <c r="CS5" s="31">
        <v>19</v>
      </c>
      <c r="CT5" s="32">
        <v>0.95</v>
      </c>
      <c r="CU5" s="32">
        <v>0.8986839856835305</v>
      </c>
      <c r="CV5" s="32">
        <v>1.483974775</v>
      </c>
      <c r="CW5" s="31">
        <v>20</v>
      </c>
      <c r="CX5" s="31">
        <v>20</v>
      </c>
      <c r="CY5" s="32">
        <v>1</v>
      </c>
      <c r="CZ5" s="32">
        <v>2.6217492963466564</v>
      </c>
      <c r="DA5" s="32">
        <v>1.354183275</v>
      </c>
      <c r="DB5" s="31">
        <v>20</v>
      </c>
      <c r="DC5" s="31">
        <v>20</v>
      </c>
      <c r="DD5" s="32">
        <v>1</v>
      </c>
      <c r="DE5" s="39">
        <v>1.1878122021253557</v>
      </c>
      <c r="DF5" s="32">
        <v>1.3</v>
      </c>
      <c r="DG5" s="31">
        <v>20</v>
      </c>
      <c r="DH5" s="31">
        <v>20</v>
      </c>
      <c r="DI5" s="32">
        <v>1</v>
      </c>
      <c r="DJ5" s="32">
        <v>1.945661217188459</v>
      </c>
      <c r="DK5" s="32">
        <v>1.25</v>
      </c>
      <c r="DL5" s="31">
        <v>20</v>
      </c>
      <c r="DM5" s="31">
        <v>19</v>
      </c>
      <c r="DN5" s="32">
        <v>0.95</v>
      </c>
      <c r="DO5" s="32">
        <v>0.8986839856835305</v>
      </c>
      <c r="DP5" s="33">
        <v>1.5</v>
      </c>
      <c r="DQ5" s="31">
        <v>20</v>
      </c>
      <c r="DR5" s="31">
        <v>20</v>
      </c>
      <c r="DS5" s="32">
        <v>1</v>
      </c>
      <c r="DT5" s="32">
        <v>2.6217492963466564</v>
      </c>
      <c r="DU5" s="33">
        <v>1.4</v>
      </c>
      <c r="DV5" s="33">
        <v>0.85</v>
      </c>
      <c r="DW5" s="33">
        <v>0.164843093</v>
      </c>
      <c r="DX5" s="33">
        <v>1.5169348</v>
      </c>
      <c r="DY5" s="33">
        <v>1</v>
      </c>
      <c r="DZ5" s="33">
        <v>0.504145787</v>
      </c>
      <c r="EA5" s="33">
        <v>1.261368175</v>
      </c>
    </row>
    <row r="6" spans="1:131" ht="15">
      <c r="A6" s="31">
        <v>2</v>
      </c>
      <c r="B6" s="33">
        <v>3</v>
      </c>
      <c r="C6" s="47">
        <v>26</v>
      </c>
      <c r="D6" s="47">
        <v>86</v>
      </c>
      <c r="E6" s="47">
        <v>6</v>
      </c>
      <c r="F6" s="31">
        <v>20</v>
      </c>
      <c r="G6" s="31">
        <v>17</v>
      </c>
      <c r="H6" s="32">
        <v>0.85</v>
      </c>
      <c r="I6" s="33">
        <v>16.607410308486273</v>
      </c>
      <c r="J6" s="33">
        <v>1.4</v>
      </c>
      <c r="K6" s="31">
        <v>20</v>
      </c>
      <c r="L6" s="31">
        <v>18</v>
      </c>
      <c r="M6" s="32">
        <v>0.9</v>
      </c>
      <c r="N6" s="32">
        <v>1.382974062316407</v>
      </c>
      <c r="O6" s="32">
        <v>1.174547775</v>
      </c>
      <c r="P6" s="31">
        <v>20</v>
      </c>
      <c r="Q6" s="31">
        <v>9</v>
      </c>
      <c r="R6" s="32">
        <v>0.45</v>
      </c>
      <c r="S6" s="32">
        <v>19.193455903193524</v>
      </c>
      <c r="T6" s="32">
        <v>1.68324365</v>
      </c>
      <c r="U6" s="31">
        <v>20</v>
      </c>
      <c r="V6" s="31">
        <v>15</v>
      </c>
      <c r="W6" s="32">
        <v>0.75</v>
      </c>
      <c r="X6" s="32">
        <v>1.7127615432184715</v>
      </c>
      <c r="Y6" s="32">
        <v>1.278621275</v>
      </c>
      <c r="Z6" s="31">
        <v>20</v>
      </c>
      <c r="AA6" s="31">
        <v>9</v>
      </c>
      <c r="AB6" s="32">
        <v>0.45</v>
      </c>
      <c r="AC6" s="32">
        <v>19.193455903193524</v>
      </c>
      <c r="AD6" s="32">
        <v>1.68324365</v>
      </c>
      <c r="AE6" s="31">
        <v>20</v>
      </c>
      <c r="AF6" s="31">
        <v>15</v>
      </c>
      <c r="AG6" s="32">
        <v>0.75</v>
      </c>
      <c r="AH6" s="32">
        <v>1.7127615432184715</v>
      </c>
      <c r="AI6" s="32">
        <v>1.278621275</v>
      </c>
      <c r="AJ6" s="31">
        <v>20</v>
      </c>
      <c r="AK6" s="31">
        <v>14</v>
      </c>
      <c r="AL6" s="32">
        <v>0.7</v>
      </c>
      <c r="AM6" s="32">
        <v>10.050315208160788</v>
      </c>
      <c r="AN6" s="32">
        <v>1.3172766500000002</v>
      </c>
      <c r="AO6" s="31">
        <v>20</v>
      </c>
      <c r="AP6" s="31">
        <v>19</v>
      </c>
      <c r="AQ6" s="32">
        <v>0.95</v>
      </c>
      <c r="AR6" s="32">
        <v>0.2736021725842388</v>
      </c>
      <c r="AS6" s="32">
        <v>1.0851779000000001</v>
      </c>
      <c r="AT6" s="31">
        <v>20</v>
      </c>
      <c r="AU6" s="31">
        <v>11</v>
      </c>
      <c r="AV6" s="32">
        <v>0.55</v>
      </c>
      <c r="AW6" s="32">
        <v>17.707196913501825</v>
      </c>
      <c r="AX6" s="32">
        <v>1.238896375</v>
      </c>
      <c r="AY6" s="31">
        <v>20</v>
      </c>
      <c r="AZ6" s="31">
        <v>20</v>
      </c>
      <c r="BA6" s="32">
        <v>1</v>
      </c>
      <c r="BB6" s="32">
        <v>1.583492110158363</v>
      </c>
      <c r="BC6" s="32">
        <v>1.020448075</v>
      </c>
      <c r="BD6" s="31">
        <v>20</v>
      </c>
      <c r="BE6" s="31">
        <v>14</v>
      </c>
      <c r="BF6" s="32">
        <v>0.7</v>
      </c>
      <c r="BG6" s="32">
        <v>17.20101533095702</v>
      </c>
      <c r="BH6" s="32">
        <v>1.31852835</v>
      </c>
      <c r="BI6" s="31">
        <v>20</v>
      </c>
      <c r="BJ6" s="31">
        <v>19</v>
      </c>
      <c r="BK6" s="32">
        <v>0.95</v>
      </c>
      <c r="BL6" s="32">
        <v>1.4278124304275819</v>
      </c>
      <c r="BM6" s="32">
        <v>1.038240725</v>
      </c>
      <c r="BN6" s="31">
        <v>20</v>
      </c>
      <c r="BO6" s="31">
        <v>13</v>
      </c>
      <c r="BP6" s="34">
        <v>0.65</v>
      </c>
      <c r="BQ6" s="32">
        <v>18.41363615455572</v>
      </c>
      <c r="BR6" s="32">
        <v>1.34063475</v>
      </c>
      <c r="BS6" s="31">
        <v>20</v>
      </c>
      <c r="BT6" s="31">
        <v>19</v>
      </c>
      <c r="BU6" s="32">
        <v>0.95</v>
      </c>
      <c r="BV6" s="32">
        <v>1.5947045368771784</v>
      </c>
      <c r="BW6" s="32">
        <v>1.1190445</v>
      </c>
      <c r="BX6" s="31">
        <v>20</v>
      </c>
      <c r="BY6" s="31">
        <v>15</v>
      </c>
      <c r="BZ6" s="32">
        <v>0.75</v>
      </c>
      <c r="CA6" s="32">
        <v>17.089512104961827</v>
      </c>
      <c r="CB6" s="32">
        <v>1.2531205</v>
      </c>
      <c r="CC6" s="31">
        <v>20</v>
      </c>
      <c r="CD6" s="31">
        <v>20</v>
      </c>
      <c r="CE6" s="32">
        <v>1</v>
      </c>
      <c r="CF6" s="32">
        <v>1.2422126679593655</v>
      </c>
      <c r="CG6" s="32">
        <v>1.165412475</v>
      </c>
      <c r="CH6" s="31">
        <v>20</v>
      </c>
      <c r="CI6" s="31">
        <v>14</v>
      </c>
      <c r="CJ6" s="32">
        <v>0.7</v>
      </c>
      <c r="CK6" s="32">
        <v>9.828899585963775</v>
      </c>
      <c r="CL6" s="32">
        <v>2.0002429</v>
      </c>
      <c r="CM6" s="31">
        <v>20</v>
      </c>
      <c r="CN6" s="31">
        <v>20</v>
      </c>
      <c r="CO6" s="32">
        <v>1</v>
      </c>
      <c r="CP6" s="32">
        <v>1.7695218118693594</v>
      </c>
      <c r="CQ6" s="32">
        <v>1.373569325</v>
      </c>
      <c r="CR6" s="31">
        <v>20</v>
      </c>
      <c r="CS6" s="31">
        <v>11</v>
      </c>
      <c r="CT6" s="32">
        <v>0.55</v>
      </c>
      <c r="CU6" s="32">
        <v>1.2401782764738285</v>
      </c>
      <c r="CV6" s="32">
        <v>1.6237645749999998</v>
      </c>
      <c r="CW6" s="31">
        <v>20</v>
      </c>
      <c r="CX6" s="31">
        <v>20</v>
      </c>
      <c r="CY6" s="32">
        <v>1</v>
      </c>
      <c r="CZ6" s="32">
        <v>2.0195311226604913</v>
      </c>
      <c r="DA6" s="32">
        <v>1.181632125</v>
      </c>
      <c r="DB6" s="31">
        <v>20</v>
      </c>
      <c r="DC6" s="31">
        <v>14</v>
      </c>
      <c r="DD6" s="32">
        <v>0.7</v>
      </c>
      <c r="DE6" s="32">
        <v>8.86751854673222</v>
      </c>
      <c r="DF6" s="32">
        <v>2.2</v>
      </c>
      <c r="DG6" s="31">
        <v>20</v>
      </c>
      <c r="DH6" s="31">
        <v>18</v>
      </c>
      <c r="DI6" s="32">
        <v>0.9</v>
      </c>
      <c r="DJ6" s="32">
        <v>1.9832833561434366</v>
      </c>
      <c r="DK6" s="32">
        <v>1.4</v>
      </c>
      <c r="DL6" s="31">
        <v>20</v>
      </c>
      <c r="DM6" s="31">
        <v>17</v>
      </c>
      <c r="DN6" s="32">
        <v>0.85</v>
      </c>
      <c r="DO6" s="32">
        <v>4.466966844126887</v>
      </c>
      <c r="DP6" s="33">
        <v>1.9</v>
      </c>
      <c r="DQ6" s="31">
        <v>20</v>
      </c>
      <c r="DR6" s="31">
        <v>20</v>
      </c>
      <c r="DS6" s="32">
        <v>1</v>
      </c>
      <c r="DT6" s="32">
        <v>2.0861876383373774</v>
      </c>
      <c r="DU6" s="33">
        <v>1.1</v>
      </c>
      <c r="DV6" s="33">
        <v>0.75</v>
      </c>
      <c r="DW6" s="33">
        <v>19.32576084</v>
      </c>
      <c r="DX6" s="33">
        <v>1.3516834</v>
      </c>
      <c r="DY6" s="33">
        <v>1</v>
      </c>
      <c r="DZ6" s="33">
        <v>0.217417971</v>
      </c>
      <c r="EA6" s="33">
        <v>1.1351472</v>
      </c>
    </row>
    <row r="7" spans="1:131" ht="15">
      <c r="A7" s="31">
        <v>3</v>
      </c>
      <c r="B7" s="33">
        <v>4.5</v>
      </c>
      <c r="C7" s="47">
        <v>30</v>
      </c>
      <c r="D7" s="47">
        <v>81</v>
      </c>
      <c r="E7" s="47">
        <v>4</v>
      </c>
      <c r="F7" s="31">
        <v>20</v>
      </c>
      <c r="G7" s="31">
        <v>8</v>
      </c>
      <c r="H7" s="32">
        <v>0.4</v>
      </c>
      <c r="I7" s="33">
        <v>17.130403643880037</v>
      </c>
      <c r="J7" s="33">
        <v>1.2</v>
      </c>
      <c r="K7" s="31">
        <v>20</v>
      </c>
      <c r="L7" s="31">
        <v>19</v>
      </c>
      <c r="M7" s="32">
        <v>0.95</v>
      </c>
      <c r="N7" s="32">
        <v>0.8298518375996324</v>
      </c>
      <c r="O7" s="32">
        <v>0.9911444750000001</v>
      </c>
      <c r="P7" s="31">
        <v>20</v>
      </c>
      <c r="Q7" s="31">
        <v>13</v>
      </c>
      <c r="R7" s="32">
        <v>0.65</v>
      </c>
      <c r="S7" s="32">
        <v>17.248782074360626</v>
      </c>
      <c r="T7" s="32">
        <v>1.3937883500000001</v>
      </c>
      <c r="U7" s="31">
        <v>20</v>
      </c>
      <c r="V7" s="31">
        <v>20</v>
      </c>
      <c r="W7" s="32">
        <v>1</v>
      </c>
      <c r="X7" s="32">
        <v>1.2551913538887651</v>
      </c>
      <c r="Y7" s="32">
        <v>0.9764647499999999</v>
      </c>
      <c r="Z7" s="31">
        <v>20</v>
      </c>
      <c r="AA7" s="31">
        <v>13</v>
      </c>
      <c r="AB7" s="32">
        <v>0.65</v>
      </c>
      <c r="AC7" s="32">
        <v>18.008010623252705</v>
      </c>
      <c r="AD7" s="32">
        <v>1.09695795</v>
      </c>
      <c r="AE7" s="31">
        <v>20</v>
      </c>
      <c r="AF7" s="31">
        <v>20</v>
      </c>
      <c r="AG7" s="32">
        <v>1</v>
      </c>
      <c r="AH7" s="32">
        <v>1.4328714420809945</v>
      </c>
      <c r="AI7" s="32">
        <v>0.9428558499999999</v>
      </c>
      <c r="AJ7" s="31">
        <v>20</v>
      </c>
      <c r="AK7" s="31">
        <v>10</v>
      </c>
      <c r="AL7" s="32">
        <v>0.5</v>
      </c>
      <c r="AM7" s="32">
        <v>14.818624715728516</v>
      </c>
      <c r="AN7" s="32">
        <v>1.18227405</v>
      </c>
      <c r="AO7" s="31">
        <v>20</v>
      </c>
      <c r="AP7" s="31">
        <v>20</v>
      </c>
      <c r="AQ7" s="32">
        <v>1</v>
      </c>
      <c r="AR7" s="32">
        <v>0.814752545798171</v>
      </c>
      <c r="AS7" s="32">
        <v>1.037495075</v>
      </c>
      <c r="AT7" s="31">
        <v>20</v>
      </c>
      <c r="AU7" s="31">
        <v>11</v>
      </c>
      <c r="AV7" s="32">
        <v>0.55</v>
      </c>
      <c r="AW7" s="32">
        <v>15.207321483055225</v>
      </c>
      <c r="AX7" s="32">
        <v>1.3812164</v>
      </c>
      <c r="AY7" s="31">
        <v>20</v>
      </c>
      <c r="AZ7" s="31">
        <v>20</v>
      </c>
      <c r="BA7" s="32">
        <v>1</v>
      </c>
      <c r="BB7" s="32">
        <v>1.3886388114027928</v>
      </c>
      <c r="BC7" s="32">
        <v>0.9362212</v>
      </c>
      <c r="BD7" s="31">
        <v>20</v>
      </c>
      <c r="BE7" s="31">
        <v>10</v>
      </c>
      <c r="BF7" s="32">
        <v>0.5</v>
      </c>
      <c r="BG7" s="32">
        <v>15.461866174498475</v>
      </c>
      <c r="BH7" s="32">
        <v>1.4456275250000001</v>
      </c>
      <c r="BI7" s="31">
        <v>20</v>
      </c>
      <c r="BJ7" s="31">
        <v>20</v>
      </c>
      <c r="BK7" s="32">
        <v>1</v>
      </c>
      <c r="BL7" s="32">
        <v>3.9526004938760306</v>
      </c>
      <c r="BM7" s="32">
        <v>1.0031652999999998</v>
      </c>
      <c r="BN7" s="31">
        <v>20</v>
      </c>
      <c r="BO7" s="31">
        <v>11</v>
      </c>
      <c r="BP7" s="34">
        <v>0.55</v>
      </c>
      <c r="BQ7" s="32">
        <v>13.64563584034855</v>
      </c>
      <c r="BR7" s="32">
        <v>1.30570345</v>
      </c>
      <c r="BS7" s="31">
        <v>20</v>
      </c>
      <c r="BT7" s="31">
        <v>20</v>
      </c>
      <c r="BU7" s="32">
        <v>1</v>
      </c>
      <c r="BV7" s="32">
        <v>3.436459810882499</v>
      </c>
      <c r="BW7" s="32">
        <v>1.00014475</v>
      </c>
      <c r="BX7" s="31">
        <v>20</v>
      </c>
      <c r="BY7" s="31">
        <v>14</v>
      </c>
      <c r="BZ7" s="32">
        <v>0.7</v>
      </c>
      <c r="CA7" s="32">
        <v>7.473932009188914</v>
      </c>
      <c r="CB7" s="32">
        <v>1.5789605500000001</v>
      </c>
      <c r="CC7" s="31">
        <v>20</v>
      </c>
      <c r="CD7" s="31">
        <v>20</v>
      </c>
      <c r="CE7" s="32">
        <v>1</v>
      </c>
      <c r="CF7" s="32">
        <v>2.414465485684908</v>
      </c>
      <c r="CG7" s="32">
        <v>1.018846325</v>
      </c>
      <c r="CH7" s="31">
        <v>20</v>
      </c>
      <c r="CI7" s="31">
        <v>15</v>
      </c>
      <c r="CJ7" s="32">
        <v>0.75</v>
      </c>
      <c r="CK7" s="32">
        <v>15.333510481762293</v>
      </c>
      <c r="CL7" s="32">
        <v>1.485569225</v>
      </c>
      <c r="CM7" s="31">
        <v>20</v>
      </c>
      <c r="CN7" s="31">
        <v>20</v>
      </c>
      <c r="CO7" s="32">
        <v>1</v>
      </c>
      <c r="CP7" s="32">
        <v>2.989331520502939</v>
      </c>
      <c r="CQ7" s="32">
        <v>1.02840965</v>
      </c>
      <c r="CR7" s="31">
        <v>20</v>
      </c>
      <c r="CS7" s="31">
        <v>17</v>
      </c>
      <c r="CT7" s="32">
        <v>0.85</v>
      </c>
      <c r="CU7" s="32">
        <v>15.983930124545367</v>
      </c>
      <c r="CV7" s="32">
        <v>1.167786875</v>
      </c>
      <c r="CW7" s="31">
        <v>20</v>
      </c>
      <c r="CX7" s="31">
        <v>20</v>
      </c>
      <c r="CY7" s="32">
        <v>1</v>
      </c>
      <c r="CZ7" s="32">
        <v>1.3631627873251007</v>
      </c>
      <c r="DA7" s="32">
        <v>0.9063415750000001</v>
      </c>
      <c r="DB7" s="31">
        <v>20</v>
      </c>
      <c r="DC7" s="31">
        <v>12</v>
      </c>
      <c r="DD7" s="32">
        <v>0.6</v>
      </c>
      <c r="DE7" s="32">
        <v>10.757700440660678</v>
      </c>
      <c r="DF7" s="32">
        <v>1.2</v>
      </c>
      <c r="DG7" s="31">
        <v>20</v>
      </c>
      <c r="DH7" s="31">
        <v>20</v>
      </c>
      <c r="DI7" s="32">
        <v>1</v>
      </c>
      <c r="DJ7" s="32">
        <v>2.285698847857889</v>
      </c>
      <c r="DK7" s="32">
        <v>0.97</v>
      </c>
      <c r="DL7" s="31">
        <v>20</v>
      </c>
      <c r="DM7" s="31">
        <v>16</v>
      </c>
      <c r="DN7" s="32">
        <v>0.8</v>
      </c>
      <c r="DO7" s="32">
        <v>12.418814054993575</v>
      </c>
      <c r="DP7" s="33">
        <v>1.4</v>
      </c>
      <c r="DQ7" s="31">
        <v>20</v>
      </c>
      <c r="DR7" s="31">
        <v>20</v>
      </c>
      <c r="DS7" s="32">
        <v>1</v>
      </c>
      <c r="DT7" s="32">
        <v>1.0003056630464764</v>
      </c>
      <c r="DU7" s="33">
        <v>0.9</v>
      </c>
      <c r="DV7" s="33">
        <v>0.7</v>
      </c>
      <c r="DW7" s="33">
        <v>17.87215861</v>
      </c>
      <c r="DX7" s="33">
        <v>0.9712856</v>
      </c>
      <c r="DY7" s="33">
        <v>1</v>
      </c>
      <c r="DZ7" s="33">
        <v>0.676852901</v>
      </c>
      <c r="EA7" s="33">
        <v>0.8510838</v>
      </c>
    </row>
    <row r="8" spans="1:131" ht="15">
      <c r="A8" s="31">
        <v>4</v>
      </c>
      <c r="B8" s="33">
        <v>5</v>
      </c>
      <c r="C8" s="47">
        <v>30</v>
      </c>
      <c r="D8" s="47">
        <v>74</v>
      </c>
      <c r="E8" s="47">
        <v>5</v>
      </c>
      <c r="F8" s="31">
        <v>20</v>
      </c>
      <c r="G8" s="31">
        <v>17</v>
      </c>
      <c r="H8" s="32">
        <v>0.85</v>
      </c>
      <c r="I8" s="33">
        <v>13.149153344952802</v>
      </c>
      <c r="J8" s="33">
        <v>0.8</v>
      </c>
      <c r="K8" s="31">
        <v>20</v>
      </c>
      <c r="L8" s="31">
        <v>19</v>
      </c>
      <c r="M8" s="32">
        <v>0.95</v>
      </c>
      <c r="N8" s="32">
        <v>0.6676506046359114</v>
      </c>
      <c r="O8" s="32">
        <v>0.747050525</v>
      </c>
      <c r="P8" s="31">
        <v>20</v>
      </c>
      <c r="Q8" s="31">
        <v>13</v>
      </c>
      <c r="R8" s="32">
        <v>0.65</v>
      </c>
      <c r="S8" s="32">
        <v>7.7812454802365405</v>
      </c>
      <c r="T8" s="32">
        <v>1.2170525250000002</v>
      </c>
      <c r="U8" s="31">
        <v>20</v>
      </c>
      <c r="V8" s="31">
        <v>20</v>
      </c>
      <c r="W8" s="32">
        <v>1</v>
      </c>
      <c r="X8" s="32">
        <v>0.9090283409364915</v>
      </c>
      <c r="Y8" s="32">
        <v>0.991580975</v>
      </c>
      <c r="Z8" s="31">
        <v>20</v>
      </c>
      <c r="AA8" s="31">
        <v>19</v>
      </c>
      <c r="AB8" s="32">
        <v>0.95</v>
      </c>
      <c r="AC8" s="32">
        <v>12.048682476882949</v>
      </c>
      <c r="AD8" s="32">
        <v>1.083011125</v>
      </c>
      <c r="AE8" s="31">
        <v>20</v>
      </c>
      <c r="AF8" s="31">
        <v>20</v>
      </c>
      <c r="AG8" s="32">
        <v>1</v>
      </c>
      <c r="AH8" s="32">
        <v>0.22994404614131436</v>
      </c>
      <c r="AI8" s="32">
        <v>0.953396</v>
      </c>
      <c r="AJ8" s="31">
        <v>20</v>
      </c>
      <c r="AK8" s="31">
        <v>18</v>
      </c>
      <c r="AL8" s="32">
        <v>0.9</v>
      </c>
      <c r="AM8" s="32">
        <v>0.728687747322355</v>
      </c>
      <c r="AN8" s="32">
        <v>1.2466303250000002</v>
      </c>
      <c r="AO8" s="31">
        <v>20</v>
      </c>
      <c r="AP8" s="31">
        <v>20</v>
      </c>
      <c r="AQ8" s="32">
        <v>1</v>
      </c>
      <c r="AR8" s="32">
        <v>0.49448747031919166</v>
      </c>
      <c r="AS8" s="32">
        <v>1.093852375</v>
      </c>
      <c r="AT8" s="31">
        <v>20</v>
      </c>
      <c r="AU8" s="31">
        <v>15</v>
      </c>
      <c r="AV8" s="32">
        <v>0.75</v>
      </c>
      <c r="AW8" s="32">
        <v>1.318572412015699</v>
      </c>
      <c r="AX8" s="32">
        <v>1.397357075</v>
      </c>
      <c r="AY8" s="31">
        <v>20</v>
      </c>
      <c r="AZ8" s="31">
        <v>20</v>
      </c>
      <c r="BA8" s="32">
        <v>1</v>
      </c>
      <c r="BB8" s="32">
        <v>1.1550623904822057</v>
      </c>
      <c r="BC8" s="32">
        <v>1.0874542</v>
      </c>
      <c r="BD8" s="31">
        <v>20</v>
      </c>
      <c r="BE8" s="31">
        <v>18</v>
      </c>
      <c r="BF8" s="32">
        <v>0.9</v>
      </c>
      <c r="BG8" s="32">
        <v>0.9172014873918792</v>
      </c>
      <c r="BH8" s="32">
        <v>1.14251425</v>
      </c>
      <c r="BI8" s="31">
        <v>20</v>
      </c>
      <c r="BJ8" s="31">
        <v>20</v>
      </c>
      <c r="BK8" s="32">
        <v>1</v>
      </c>
      <c r="BL8" s="32">
        <v>0.6086508196726919</v>
      </c>
      <c r="BM8" s="32">
        <v>0.8733910999999999</v>
      </c>
      <c r="BN8" s="31">
        <v>20</v>
      </c>
      <c r="BO8" s="31">
        <v>20</v>
      </c>
      <c r="BP8" s="34">
        <v>1</v>
      </c>
      <c r="BQ8" s="32">
        <v>0.12312787548935322</v>
      </c>
      <c r="BR8" s="32">
        <v>1.10716015</v>
      </c>
      <c r="BS8" s="31">
        <v>20</v>
      </c>
      <c r="BT8" s="31">
        <v>20</v>
      </c>
      <c r="BU8" s="32">
        <v>1</v>
      </c>
      <c r="BV8" s="32">
        <v>0.5418166254005218</v>
      </c>
      <c r="BW8" s="32">
        <v>0.9943101500000001</v>
      </c>
      <c r="BX8" s="31">
        <v>20</v>
      </c>
      <c r="BY8" s="31">
        <v>17</v>
      </c>
      <c r="BZ8" s="32">
        <v>0.85</v>
      </c>
      <c r="CA8" s="32">
        <v>0.05402712916047303</v>
      </c>
      <c r="CB8" s="32">
        <v>1.09430095</v>
      </c>
      <c r="CC8" s="31">
        <v>20</v>
      </c>
      <c r="CD8" s="31">
        <v>19</v>
      </c>
      <c r="CE8" s="32">
        <v>0.95</v>
      </c>
      <c r="CF8" s="32">
        <v>0.8624224037522829</v>
      </c>
      <c r="CG8" s="32">
        <v>0.8865559749999999</v>
      </c>
      <c r="CH8" s="31">
        <v>20</v>
      </c>
      <c r="CI8" s="31">
        <v>19</v>
      </c>
      <c r="CJ8" s="32">
        <v>0.95</v>
      </c>
      <c r="CK8" s="32">
        <v>8.925332800600135</v>
      </c>
      <c r="CL8" s="32">
        <v>1.088214275</v>
      </c>
      <c r="CM8" s="31">
        <v>20</v>
      </c>
      <c r="CN8" s="31">
        <v>20</v>
      </c>
      <c r="CO8" s="32">
        <v>1</v>
      </c>
      <c r="CP8" s="32">
        <v>1.3238560940593305</v>
      </c>
      <c r="CQ8" s="32">
        <v>0.8935093249999999</v>
      </c>
      <c r="CR8" s="31">
        <v>20</v>
      </c>
      <c r="CS8" s="31">
        <v>19</v>
      </c>
      <c r="CT8" s="32">
        <v>0.95</v>
      </c>
      <c r="CU8" s="32">
        <v>0.36790716796577616</v>
      </c>
      <c r="CV8" s="32">
        <v>0.9709502000000001</v>
      </c>
      <c r="CW8" s="31">
        <v>20</v>
      </c>
      <c r="CX8" s="31">
        <v>19</v>
      </c>
      <c r="CY8" s="32">
        <v>0.95</v>
      </c>
      <c r="CZ8" s="32">
        <v>0.25418487918739163</v>
      </c>
      <c r="DA8" s="32">
        <v>0.9026972499999999</v>
      </c>
      <c r="DB8" s="31">
        <v>20</v>
      </c>
      <c r="DC8" s="31">
        <v>19</v>
      </c>
      <c r="DD8" s="32">
        <v>0.95</v>
      </c>
      <c r="DE8" s="39">
        <v>0.27750995803233636</v>
      </c>
      <c r="DF8" s="32">
        <v>1.2</v>
      </c>
      <c r="DG8" s="31">
        <v>20</v>
      </c>
      <c r="DH8" s="31">
        <v>20</v>
      </c>
      <c r="DI8" s="32">
        <v>1</v>
      </c>
      <c r="DJ8" s="32">
        <v>0.4017035998657913</v>
      </c>
      <c r="DK8" s="32">
        <v>0.94</v>
      </c>
      <c r="DL8" s="31">
        <v>20</v>
      </c>
      <c r="DM8" s="31">
        <v>16</v>
      </c>
      <c r="DN8" s="32">
        <v>0.8</v>
      </c>
      <c r="DO8" s="32">
        <v>0.3111977496940259</v>
      </c>
      <c r="DP8" s="33">
        <v>1.2</v>
      </c>
      <c r="DQ8" s="31">
        <v>20</v>
      </c>
      <c r="DR8" s="31">
        <v>20</v>
      </c>
      <c r="DS8" s="32">
        <v>1</v>
      </c>
      <c r="DT8" s="32">
        <v>0.8051574434456108</v>
      </c>
      <c r="DU8" s="33">
        <v>0.9</v>
      </c>
      <c r="DV8" s="33">
        <v>0.85</v>
      </c>
      <c r="DW8" s="33">
        <v>18.43936263</v>
      </c>
      <c r="DX8" s="33">
        <v>1.08876955</v>
      </c>
      <c r="DY8" s="33">
        <v>0.95</v>
      </c>
      <c r="DZ8" s="33">
        <v>0.831276106</v>
      </c>
      <c r="EA8" s="33">
        <v>0.857653</v>
      </c>
    </row>
    <row r="9" spans="1:131" ht="15">
      <c r="A9" s="31">
        <v>5</v>
      </c>
      <c r="B9" s="33">
        <v>7</v>
      </c>
      <c r="C9" s="47">
        <v>21</v>
      </c>
      <c r="D9" s="47">
        <v>49</v>
      </c>
      <c r="E9" s="47">
        <v>16</v>
      </c>
      <c r="F9" s="31">
        <v>20</v>
      </c>
      <c r="G9" s="31">
        <v>17</v>
      </c>
      <c r="H9" s="32">
        <v>0.85</v>
      </c>
      <c r="I9" s="33">
        <v>13.88079368031752</v>
      </c>
      <c r="J9" s="33">
        <v>1.7</v>
      </c>
      <c r="K9" s="31">
        <v>20</v>
      </c>
      <c r="L9" s="31">
        <v>20</v>
      </c>
      <c r="M9" s="32">
        <v>1</v>
      </c>
      <c r="N9" s="32">
        <v>1.810379363854548</v>
      </c>
      <c r="O9" s="32">
        <v>1.40115805</v>
      </c>
      <c r="P9" s="31">
        <v>20</v>
      </c>
      <c r="Q9" s="31">
        <v>16</v>
      </c>
      <c r="R9" s="32">
        <v>0.8</v>
      </c>
      <c r="S9" s="32">
        <v>11.904076263380253</v>
      </c>
      <c r="T9" s="32">
        <v>2.0833292</v>
      </c>
      <c r="U9" s="31">
        <v>20</v>
      </c>
      <c r="V9" s="31">
        <v>19</v>
      </c>
      <c r="W9" s="32">
        <v>0.95</v>
      </c>
      <c r="X9" s="32">
        <v>2.0022239169677762</v>
      </c>
      <c r="Y9" s="32">
        <v>1.49733635</v>
      </c>
      <c r="Z9" s="31">
        <v>20</v>
      </c>
      <c r="AA9" s="31">
        <v>17</v>
      </c>
      <c r="AB9" s="32">
        <v>0.85</v>
      </c>
      <c r="AC9" s="32">
        <v>15.868879720633448</v>
      </c>
      <c r="AD9" s="32">
        <v>1.3496245999999998</v>
      </c>
      <c r="AE9" s="31">
        <v>20</v>
      </c>
      <c r="AF9" s="31">
        <v>19</v>
      </c>
      <c r="AG9" s="32">
        <v>0.95</v>
      </c>
      <c r="AH9" s="32">
        <v>2.151179404185097</v>
      </c>
      <c r="AI9" s="32">
        <v>1.081089075</v>
      </c>
      <c r="AJ9" s="31">
        <v>20</v>
      </c>
      <c r="AK9" s="31">
        <v>14</v>
      </c>
      <c r="AL9" s="32">
        <v>0.7</v>
      </c>
      <c r="AM9" s="32">
        <v>13.779370236278176</v>
      </c>
      <c r="AN9" s="32">
        <v>2.0695285500000002</v>
      </c>
      <c r="AO9" s="31">
        <v>20</v>
      </c>
      <c r="AP9" s="31">
        <v>20</v>
      </c>
      <c r="AQ9" s="32">
        <v>1</v>
      </c>
      <c r="AR9" s="32">
        <v>2.4493942376560724</v>
      </c>
      <c r="AS9" s="32">
        <v>1.31112805</v>
      </c>
      <c r="AT9" s="31">
        <v>20</v>
      </c>
      <c r="AU9" s="31">
        <v>15</v>
      </c>
      <c r="AV9" s="32">
        <v>0.75</v>
      </c>
      <c r="AW9" s="32">
        <v>17.76922070942598</v>
      </c>
      <c r="AX9" s="32">
        <v>1.315407075</v>
      </c>
      <c r="AY9" s="31">
        <v>20</v>
      </c>
      <c r="AZ9" s="31">
        <v>19</v>
      </c>
      <c r="BA9" s="32">
        <v>0.95</v>
      </c>
      <c r="BB9" s="32">
        <v>3.2291864018047733</v>
      </c>
      <c r="BC9" s="32">
        <v>1.33192145</v>
      </c>
      <c r="BD9" s="31">
        <v>20</v>
      </c>
      <c r="BE9" s="31">
        <v>14</v>
      </c>
      <c r="BF9" s="32">
        <v>0.7</v>
      </c>
      <c r="BG9" s="32">
        <v>5.888348555315998</v>
      </c>
      <c r="BH9" s="32">
        <v>2.409243675</v>
      </c>
      <c r="BI9" s="31">
        <v>20</v>
      </c>
      <c r="BJ9" s="31">
        <v>20</v>
      </c>
      <c r="BK9" s="32">
        <v>1</v>
      </c>
      <c r="BL9" s="32">
        <v>3.063430465445558</v>
      </c>
      <c r="BM9" s="32">
        <v>1.5176764249999999</v>
      </c>
      <c r="BN9" s="31">
        <v>20</v>
      </c>
      <c r="BO9" s="31">
        <v>20</v>
      </c>
      <c r="BP9" s="34">
        <v>1</v>
      </c>
      <c r="BQ9" s="32">
        <v>16.880598391064776</v>
      </c>
      <c r="BR9" s="32">
        <v>1.4557982749999998</v>
      </c>
      <c r="BS9" s="31">
        <v>20</v>
      </c>
      <c r="BT9" s="31">
        <v>20</v>
      </c>
      <c r="BU9" s="32">
        <v>1</v>
      </c>
      <c r="BV9" s="32">
        <v>2.72858361533297</v>
      </c>
      <c r="BW9" s="32">
        <v>1.292044725</v>
      </c>
      <c r="BX9" s="31">
        <v>20</v>
      </c>
      <c r="BY9" s="31">
        <v>18</v>
      </c>
      <c r="BZ9" s="32">
        <v>0.9</v>
      </c>
      <c r="CA9" s="32">
        <v>12.282621637837364</v>
      </c>
      <c r="CB9" s="32">
        <v>1.6630574000000002</v>
      </c>
      <c r="CC9" s="31">
        <v>20</v>
      </c>
      <c r="CD9" s="31">
        <v>20</v>
      </c>
      <c r="CE9" s="32">
        <v>1</v>
      </c>
      <c r="CF9" s="32">
        <v>3.1161024585856607</v>
      </c>
      <c r="CG9" s="32">
        <v>1.428042525</v>
      </c>
      <c r="CH9" s="31">
        <v>20</v>
      </c>
      <c r="CI9" s="31">
        <v>19</v>
      </c>
      <c r="CJ9" s="32">
        <v>0.95</v>
      </c>
      <c r="CK9" s="32">
        <v>16.886086579959162</v>
      </c>
      <c r="CL9" s="32">
        <v>1.461956925</v>
      </c>
      <c r="CM9" s="31">
        <v>20</v>
      </c>
      <c r="CN9" s="31">
        <v>20</v>
      </c>
      <c r="CO9" s="32">
        <v>1</v>
      </c>
      <c r="CP9" s="32">
        <v>2.467513337922041</v>
      </c>
      <c r="CQ9" s="32">
        <v>1.3486261750000001</v>
      </c>
      <c r="CR9" s="31">
        <v>20</v>
      </c>
      <c r="CS9" s="31">
        <v>14</v>
      </c>
      <c r="CT9" s="32">
        <v>0.7</v>
      </c>
      <c r="CU9" s="32">
        <v>13.1268281228087</v>
      </c>
      <c r="CV9" s="32">
        <v>2.016373475</v>
      </c>
      <c r="CW9" s="31">
        <v>20</v>
      </c>
      <c r="CX9" s="31">
        <v>20</v>
      </c>
      <c r="CY9" s="32">
        <v>1</v>
      </c>
      <c r="CZ9" s="32">
        <v>2.5779375968136335</v>
      </c>
      <c r="DA9" s="32">
        <v>1.67276465</v>
      </c>
      <c r="DB9" s="31">
        <v>20</v>
      </c>
      <c r="DC9" s="31">
        <v>19</v>
      </c>
      <c r="DD9" s="32">
        <v>0.95</v>
      </c>
      <c r="DE9" s="32">
        <v>18.443287452536957</v>
      </c>
      <c r="DF9" s="32">
        <v>1.6</v>
      </c>
      <c r="DG9" s="31">
        <v>20</v>
      </c>
      <c r="DH9" s="31">
        <v>20</v>
      </c>
      <c r="DI9" s="32">
        <v>1</v>
      </c>
      <c r="DJ9" s="32">
        <v>2.612489051983217</v>
      </c>
      <c r="DK9" s="32">
        <v>1.3</v>
      </c>
      <c r="DL9" s="31">
        <v>20</v>
      </c>
      <c r="DM9" s="31">
        <v>17</v>
      </c>
      <c r="DN9" s="32">
        <v>0.85</v>
      </c>
      <c r="DO9" s="32">
        <v>5.6440007185645005</v>
      </c>
      <c r="DP9" s="33">
        <v>1.9</v>
      </c>
      <c r="DQ9" s="31">
        <v>20</v>
      </c>
      <c r="DR9" s="31">
        <v>20</v>
      </c>
      <c r="DS9" s="32">
        <v>1</v>
      </c>
      <c r="DT9" s="32">
        <v>4.03044062825115</v>
      </c>
      <c r="DU9" s="33">
        <v>1.5</v>
      </c>
      <c r="DV9" s="33">
        <v>0.6</v>
      </c>
      <c r="DW9" s="33">
        <v>6.892151902</v>
      </c>
      <c r="DX9" s="33">
        <v>1.85655795</v>
      </c>
      <c r="DY9" s="33">
        <v>1</v>
      </c>
      <c r="DZ9" s="33">
        <v>1.240726774</v>
      </c>
      <c r="EA9" s="33">
        <v>1.178705125</v>
      </c>
    </row>
    <row r="10" spans="1:131" ht="15">
      <c r="A10" s="31">
        <v>6</v>
      </c>
      <c r="B10" s="33">
        <v>2.5</v>
      </c>
      <c r="C10" s="47">
        <v>29</v>
      </c>
      <c r="D10" s="47">
        <v>49</v>
      </c>
      <c r="E10" s="47">
        <v>20</v>
      </c>
      <c r="F10" s="31">
        <v>20</v>
      </c>
      <c r="G10" s="31">
        <v>12</v>
      </c>
      <c r="H10" s="32">
        <v>0.6</v>
      </c>
      <c r="I10" s="33">
        <v>20.394272433427666</v>
      </c>
      <c r="J10" s="33">
        <v>1.5</v>
      </c>
      <c r="K10" s="31">
        <v>20</v>
      </c>
      <c r="L10" s="31">
        <v>19</v>
      </c>
      <c r="M10" s="32">
        <v>0.95</v>
      </c>
      <c r="N10" s="32">
        <v>0.8372565585612808</v>
      </c>
      <c r="O10" s="32">
        <v>1.1982186499999998</v>
      </c>
      <c r="P10" s="31">
        <v>20</v>
      </c>
      <c r="Q10" s="31">
        <v>19</v>
      </c>
      <c r="R10" s="32">
        <v>0.95</v>
      </c>
      <c r="S10" s="32">
        <v>19.63300476774048</v>
      </c>
      <c r="T10" s="32">
        <v>1.6013679000000003</v>
      </c>
      <c r="U10" s="31">
        <v>20</v>
      </c>
      <c r="V10" s="31">
        <v>20</v>
      </c>
      <c r="W10" s="32">
        <v>1</v>
      </c>
      <c r="X10" s="32">
        <v>0.612433051674973</v>
      </c>
      <c r="Y10" s="32">
        <v>1.1911599250000002</v>
      </c>
      <c r="Z10" s="31">
        <v>20</v>
      </c>
      <c r="AA10" s="31">
        <v>17</v>
      </c>
      <c r="AB10" s="32">
        <v>0.85</v>
      </c>
      <c r="AC10" s="32">
        <v>18.418153419614228</v>
      </c>
      <c r="AD10" s="32">
        <v>1.80865375</v>
      </c>
      <c r="AE10" s="31">
        <v>20</v>
      </c>
      <c r="AF10" s="31">
        <v>20</v>
      </c>
      <c r="AG10" s="32">
        <v>1</v>
      </c>
      <c r="AH10" s="32">
        <v>1.17749225872668</v>
      </c>
      <c r="AI10" s="32">
        <v>1.25712825</v>
      </c>
      <c r="AJ10" s="31">
        <v>20</v>
      </c>
      <c r="AK10" s="31">
        <v>20</v>
      </c>
      <c r="AL10" s="32">
        <v>1</v>
      </c>
      <c r="AM10" s="32">
        <v>5.721770822514738</v>
      </c>
      <c r="AN10" s="32">
        <v>1.5570159250000002</v>
      </c>
      <c r="AO10" s="31">
        <v>20</v>
      </c>
      <c r="AP10" s="31">
        <v>20</v>
      </c>
      <c r="AQ10" s="32">
        <v>1</v>
      </c>
      <c r="AR10" s="32">
        <v>0.6745415554203911</v>
      </c>
      <c r="AS10" s="32">
        <v>1.3031719499999999</v>
      </c>
      <c r="AT10" s="31">
        <v>20</v>
      </c>
      <c r="AU10" s="31">
        <v>20</v>
      </c>
      <c r="AV10" s="32">
        <v>1</v>
      </c>
      <c r="AW10" s="32">
        <v>20.316452281364278</v>
      </c>
      <c r="AX10" s="32">
        <v>1.385463075</v>
      </c>
      <c r="AY10" s="31">
        <v>20</v>
      </c>
      <c r="AZ10" s="31">
        <v>20</v>
      </c>
      <c r="BA10" s="32">
        <v>1</v>
      </c>
      <c r="BB10" s="32">
        <v>0.3049184568287724</v>
      </c>
      <c r="BC10" s="32">
        <v>1.103412725</v>
      </c>
      <c r="BD10" s="31">
        <v>20</v>
      </c>
      <c r="BE10" s="31">
        <v>15</v>
      </c>
      <c r="BF10" s="32">
        <v>0.75</v>
      </c>
      <c r="BG10" s="32">
        <v>18.415000639539787</v>
      </c>
      <c r="BH10" s="32">
        <v>1.24611415</v>
      </c>
      <c r="BI10" s="31">
        <v>20</v>
      </c>
      <c r="BJ10" s="31">
        <v>20</v>
      </c>
      <c r="BK10" s="32">
        <v>1</v>
      </c>
      <c r="BL10" s="32">
        <v>0.6679247358435001</v>
      </c>
      <c r="BM10" s="32">
        <v>0.9759494749999998</v>
      </c>
      <c r="BN10" s="31">
        <v>20</v>
      </c>
      <c r="BO10" s="31">
        <v>19</v>
      </c>
      <c r="BP10" s="34">
        <v>0.95</v>
      </c>
      <c r="BQ10" s="32">
        <v>19.065446652573414</v>
      </c>
      <c r="BR10" s="32">
        <v>1.8193175</v>
      </c>
      <c r="BS10" s="31">
        <v>20</v>
      </c>
      <c r="BT10" s="31">
        <v>20</v>
      </c>
      <c r="BU10" s="32">
        <v>1</v>
      </c>
      <c r="BV10" s="32">
        <v>0.7038582140526528</v>
      </c>
      <c r="BW10" s="32">
        <v>1.5141318</v>
      </c>
      <c r="BX10" s="31">
        <v>20</v>
      </c>
      <c r="BY10" s="31">
        <v>19</v>
      </c>
      <c r="BZ10" s="32">
        <v>0.95</v>
      </c>
      <c r="CA10" s="32">
        <v>4.175330721103629</v>
      </c>
      <c r="CB10" s="32">
        <v>2.10938605</v>
      </c>
      <c r="CC10" s="31">
        <v>20</v>
      </c>
      <c r="CD10" s="31">
        <v>20</v>
      </c>
      <c r="CE10" s="32">
        <v>1</v>
      </c>
      <c r="CF10" s="32">
        <v>0.794770232134117</v>
      </c>
      <c r="CG10" s="32">
        <v>1.233200375</v>
      </c>
      <c r="CH10" s="31">
        <v>20</v>
      </c>
      <c r="CI10" s="31">
        <v>19</v>
      </c>
      <c r="CJ10" s="32">
        <v>0.95</v>
      </c>
      <c r="CK10" s="32">
        <v>18.4068863017709</v>
      </c>
      <c r="CL10" s="32">
        <v>1.827675</v>
      </c>
      <c r="CM10" s="31">
        <v>20</v>
      </c>
      <c r="CN10" s="31">
        <v>20</v>
      </c>
      <c r="CO10" s="32">
        <v>1</v>
      </c>
      <c r="CP10" s="32">
        <v>0.054310009531430836</v>
      </c>
      <c r="CQ10" s="32">
        <v>1.27241415</v>
      </c>
      <c r="CR10" s="31">
        <v>20</v>
      </c>
      <c r="CS10" s="31">
        <v>19</v>
      </c>
      <c r="CT10" s="32">
        <v>0.95</v>
      </c>
      <c r="CU10" s="32">
        <v>3.9389440812745855</v>
      </c>
      <c r="CV10" s="32">
        <v>1.74866365</v>
      </c>
      <c r="CW10" s="31">
        <v>20</v>
      </c>
      <c r="CX10" s="31">
        <v>20</v>
      </c>
      <c r="CY10" s="32">
        <v>1</v>
      </c>
      <c r="CZ10" s="32">
        <v>1.0783088227490936</v>
      </c>
      <c r="DA10" s="32">
        <v>1.2599352</v>
      </c>
      <c r="DB10" s="31">
        <v>20</v>
      </c>
      <c r="DC10" s="31">
        <v>19</v>
      </c>
      <c r="DD10" s="32">
        <v>0.95</v>
      </c>
      <c r="DE10" s="39">
        <v>3.8755300672047226</v>
      </c>
      <c r="DF10" s="32">
        <v>1.8</v>
      </c>
      <c r="DG10" s="31">
        <v>20</v>
      </c>
      <c r="DH10" s="31">
        <v>19</v>
      </c>
      <c r="DI10" s="32">
        <v>0.95</v>
      </c>
      <c r="DJ10" s="32">
        <v>1.3990516635536752</v>
      </c>
      <c r="DK10" s="32">
        <v>1.3</v>
      </c>
      <c r="DL10" s="31">
        <v>20</v>
      </c>
      <c r="DM10" s="31">
        <v>18</v>
      </c>
      <c r="DN10" s="32">
        <v>0.9</v>
      </c>
      <c r="DO10" s="32">
        <v>3.814607730268097</v>
      </c>
      <c r="DP10" s="33">
        <v>1.4</v>
      </c>
      <c r="DQ10" s="31">
        <v>20</v>
      </c>
      <c r="DR10" s="31">
        <v>20</v>
      </c>
      <c r="DS10" s="32">
        <v>1</v>
      </c>
      <c r="DT10" s="32">
        <v>0.732265974143357</v>
      </c>
      <c r="DU10" s="33">
        <v>1.3</v>
      </c>
      <c r="DV10" s="33">
        <v>0.75</v>
      </c>
      <c r="DW10" s="33">
        <v>6.196956514</v>
      </c>
      <c r="DX10" s="33">
        <v>1.9031238</v>
      </c>
      <c r="DY10" s="33">
        <v>1</v>
      </c>
      <c r="DZ10" s="33">
        <v>0.007841963</v>
      </c>
      <c r="EA10" s="33">
        <v>1.7392267</v>
      </c>
    </row>
    <row r="11" spans="1:131" ht="15">
      <c r="A11" s="31">
        <v>7</v>
      </c>
      <c r="B11" s="33">
        <v>8.5</v>
      </c>
      <c r="C11" s="47">
        <v>24</v>
      </c>
      <c r="D11" s="47">
        <v>67</v>
      </c>
      <c r="E11" s="47">
        <v>4</v>
      </c>
      <c r="F11" s="31">
        <v>20</v>
      </c>
      <c r="G11" s="31">
        <v>8</v>
      </c>
      <c r="H11" s="32">
        <v>0.4</v>
      </c>
      <c r="I11" s="33">
        <v>19.9416587714975</v>
      </c>
      <c r="J11" s="33">
        <v>1.4</v>
      </c>
      <c r="K11" s="31">
        <v>20</v>
      </c>
      <c r="L11" s="31">
        <v>20</v>
      </c>
      <c r="M11" s="32">
        <v>1</v>
      </c>
      <c r="N11" s="32">
        <v>0.7379478888472062</v>
      </c>
      <c r="O11" s="32">
        <v>1.2923407</v>
      </c>
      <c r="P11" s="31">
        <v>20</v>
      </c>
      <c r="Q11" s="31">
        <v>10</v>
      </c>
      <c r="R11" s="32">
        <v>0.5</v>
      </c>
      <c r="S11" s="32">
        <v>19.99975402035493</v>
      </c>
      <c r="T11" s="32">
        <v>1.4400145</v>
      </c>
      <c r="U11" s="31">
        <v>20</v>
      </c>
      <c r="V11" s="31">
        <v>20</v>
      </c>
      <c r="W11" s="32">
        <v>1</v>
      </c>
      <c r="X11" s="32">
        <v>0.16314589209831354</v>
      </c>
      <c r="Y11" s="32">
        <v>1.2952180500000001</v>
      </c>
      <c r="Z11" s="31">
        <v>20</v>
      </c>
      <c r="AA11" s="31">
        <v>19</v>
      </c>
      <c r="AB11" s="32">
        <v>0.95</v>
      </c>
      <c r="AC11" s="32">
        <v>16.725650358529734</v>
      </c>
      <c r="AD11" s="32">
        <v>1.463291775</v>
      </c>
      <c r="AE11" s="31">
        <v>20</v>
      </c>
      <c r="AF11" s="31">
        <v>20</v>
      </c>
      <c r="AG11" s="32">
        <v>1</v>
      </c>
      <c r="AH11" s="32">
        <v>0.7404959247697613</v>
      </c>
      <c r="AI11" s="32">
        <v>1.27107495</v>
      </c>
      <c r="AJ11" s="31">
        <v>20</v>
      </c>
      <c r="AK11" s="31">
        <v>17</v>
      </c>
      <c r="AL11" s="32">
        <v>0.85</v>
      </c>
      <c r="AM11" s="32">
        <v>16.495818800791064</v>
      </c>
      <c r="AN11" s="32">
        <v>1.57387765</v>
      </c>
      <c r="AO11" s="31">
        <v>20</v>
      </c>
      <c r="AP11" s="31">
        <v>19</v>
      </c>
      <c r="AQ11" s="32">
        <v>0.95</v>
      </c>
      <c r="AR11" s="32">
        <v>0.8016105172101411</v>
      </c>
      <c r="AS11" s="32">
        <v>1.071629375</v>
      </c>
      <c r="AT11" s="31">
        <v>20</v>
      </c>
      <c r="AU11" s="31">
        <v>15</v>
      </c>
      <c r="AV11" s="32">
        <v>0.75</v>
      </c>
      <c r="AW11" s="32">
        <v>17.440225796733692</v>
      </c>
      <c r="AX11" s="32">
        <v>1.186841625</v>
      </c>
      <c r="AY11" s="31">
        <v>20</v>
      </c>
      <c r="AZ11" s="31">
        <v>20</v>
      </c>
      <c r="BA11" s="32">
        <v>1</v>
      </c>
      <c r="BB11" s="32">
        <v>1.2268436078702538</v>
      </c>
      <c r="BC11" s="32">
        <v>0.987408175</v>
      </c>
      <c r="BD11" s="31">
        <v>20</v>
      </c>
      <c r="BE11" s="31">
        <v>15</v>
      </c>
      <c r="BF11" s="32">
        <v>0.75</v>
      </c>
      <c r="BG11" s="32">
        <v>1.0118672976710097</v>
      </c>
      <c r="BH11" s="32">
        <v>1.7766539</v>
      </c>
      <c r="BI11" s="31">
        <v>20</v>
      </c>
      <c r="BJ11" s="31">
        <v>19</v>
      </c>
      <c r="BK11" s="32">
        <v>0.95</v>
      </c>
      <c r="BL11" s="32">
        <v>1.089124262124502</v>
      </c>
      <c r="BM11" s="32">
        <v>1.256239275</v>
      </c>
      <c r="BN11" s="31">
        <v>20</v>
      </c>
      <c r="BO11" s="31">
        <v>19</v>
      </c>
      <c r="BP11" s="34">
        <v>0.95</v>
      </c>
      <c r="BQ11" s="32">
        <v>0.3709243296819471</v>
      </c>
      <c r="BR11" s="32">
        <v>1.3856664250000001</v>
      </c>
      <c r="BS11" s="31">
        <v>20</v>
      </c>
      <c r="BT11" s="31">
        <v>20</v>
      </c>
      <c r="BU11" s="32">
        <v>1</v>
      </c>
      <c r="BV11" s="32">
        <v>2.0869166851665355</v>
      </c>
      <c r="BW11" s="32">
        <v>1.088065675</v>
      </c>
      <c r="BX11" s="31">
        <v>20</v>
      </c>
      <c r="BY11" s="31">
        <v>10</v>
      </c>
      <c r="BZ11" s="32">
        <v>0.5</v>
      </c>
      <c r="CA11" s="32">
        <v>6.534278332907959</v>
      </c>
      <c r="CB11" s="32">
        <v>1.4554916500000001</v>
      </c>
      <c r="CC11" s="31">
        <v>20</v>
      </c>
      <c r="CD11" s="31">
        <v>20</v>
      </c>
      <c r="CE11" s="32">
        <v>1</v>
      </c>
      <c r="CF11" s="32">
        <v>1.222046086670828</v>
      </c>
      <c r="CG11" s="32">
        <v>0.9777862500000001</v>
      </c>
      <c r="CH11" s="31">
        <v>20</v>
      </c>
      <c r="CI11" s="31">
        <v>19</v>
      </c>
      <c r="CJ11" s="32">
        <v>0.95</v>
      </c>
      <c r="CK11" s="32">
        <v>0.612943070215012</v>
      </c>
      <c r="CL11" s="32">
        <v>1.235449025</v>
      </c>
      <c r="CM11" s="31">
        <v>20</v>
      </c>
      <c r="CN11" s="31">
        <v>20</v>
      </c>
      <c r="CO11" s="32">
        <v>1</v>
      </c>
      <c r="CP11" s="32">
        <v>1.8958320349132594</v>
      </c>
      <c r="CQ11" s="32">
        <v>1.031414525</v>
      </c>
      <c r="CR11" s="31">
        <v>20</v>
      </c>
      <c r="CS11" s="31">
        <v>14</v>
      </c>
      <c r="CT11" s="32">
        <v>0.7</v>
      </c>
      <c r="CU11" s="32">
        <v>0.005521802778645668</v>
      </c>
      <c r="CV11" s="32">
        <v>1.206424825</v>
      </c>
      <c r="CW11" s="31">
        <v>20</v>
      </c>
      <c r="CX11" s="31">
        <v>20</v>
      </c>
      <c r="CY11" s="32">
        <v>1</v>
      </c>
      <c r="CZ11" s="32">
        <v>1.011122751605932</v>
      </c>
      <c r="DA11" s="32">
        <v>1.079915475</v>
      </c>
      <c r="DB11" s="31">
        <v>20</v>
      </c>
      <c r="DC11" s="31">
        <v>20</v>
      </c>
      <c r="DD11" s="32">
        <v>1</v>
      </c>
      <c r="DE11" s="39">
        <v>0.8756613999370066</v>
      </c>
      <c r="DF11" s="32">
        <v>1.3</v>
      </c>
      <c r="DG11" s="31">
        <v>20</v>
      </c>
      <c r="DH11" s="31">
        <v>20</v>
      </c>
      <c r="DI11" s="32">
        <v>1</v>
      </c>
      <c r="DJ11" s="32">
        <v>1.062024245761684</v>
      </c>
      <c r="DK11" s="32">
        <v>1.1</v>
      </c>
      <c r="DL11" s="31">
        <v>20</v>
      </c>
      <c r="DM11" s="31">
        <v>14</v>
      </c>
      <c r="DN11" s="32">
        <v>0.7</v>
      </c>
      <c r="DO11" s="32">
        <v>0.005521802778645668</v>
      </c>
      <c r="DP11" s="33">
        <v>1.2</v>
      </c>
      <c r="DQ11" s="31">
        <v>20</v>
      </c>
      <c r="DR11" s="31">
        <v>20</v>
      </c>
      <c r="DS11" s="32">
        <v>1</v>
      </c>
      <c r="DT11" s="32">
        <v>1.011122751605932</v>
      </c>
      <c r="DU11" s="33">
        <v>1.1</v>
      </c>
      <c r="DV11" s="33">
        <v>0.75</v>
      </c>
      <c r="DW11" s="33">
        <v>15.135</v>
      </c>
      <c r="DX11" s="33">
        <v>1.404765</v>
      </c>
      <c r="DY11" s="33">
        <v>1</v>
      </c>
      <c r="DZ11" s="33">
        <v>0.645</v>
      </c>
      <c r="EA11" s="33">
        <v>1.00374</v>
      </c>
    </row>
    <row r="12" spans="1:131" ht="15">
      <c r="A12" s="31">
        <v>8</v>
      </c>
      <c r="B12" s="33">
        <v>4</v>
      </c>
      <c r="C12" s="47" t="s">
        <v>76</v>
      </c>
      <c r="D12" s="47">
        <v>65</v>
      </c>
      <c r="E12" s="47">
        <v>6</v>
      </c>
      <c r="F12" s="31">
        <v>20</v>
      </c>
      <c r="G12" s="31">
        <v>19</v>
      </c>
      <c r="H12" s="32">
        <v>0.95</v>
      </c>
      <c r="I12" s="33">
        <v>19.33377988466028</v>
      </c>
      <c r="J12" s="33">
        <v>1.4</v>
      </c>
      <c r="K12" s="31">
        <v>20</v>
      </c>
      <c r="L12" s="31">
        <v>20</v>
      </c>
      <c r="M12" s="32">
        <v>1</v>
      </c>
      <c r="N12" s="32">
        <v>0.633352868175989</v>
      </c>
      <c r="O12" s="32">
        <v>1.1391120000000001</v>
      </c>
      <c r="P12" s="31">
        <v>20</v>
      </c>
      <c r="Q12" s="31">
        <v>16</v>
      </c>
      <c r="R12" s="32">
        <v>0.8</v>
      </c>
      <c r="S12" s="32">
        <v>18.545296681412008</v>
      </c>
      <c r="T12" s="32">
        <v>1.1333741499999999</v>
      </c>
      <c r="U12" s="31">
        <v>20</v>
      </c>
      <c r="V12" s="31">
        <v>19</v>
      </c>
      <c r="W12" s="32">
        <v>0.95</v>
      </c>
      <c r="X12" s="32">
        <v>0.5882463831387703</v>
      </c>
      <c r="Y12" s="32">
        <v>0.9611153000000001</v>
      </c>
      <c r="Z12" s="31">
        <v>20</v>
      </c>
      <c r="AA12" s="31">
        <v>19</v>
      </c>
      <c r="AB12" s="32">
        <v>0.95</v>
      </c>
      <c r="AC12" s="32">
        <v>9.064197054000573</v>
      </c>
      <c r="AD12" s="32">
        <v>1.6114130500000001</v>
      </c>
      <c r="AE12" s="31">
        <v>20</v>
      </c>
      <c r="AF12" s="31">
        <v>20</v>
      </c>
      <c r="AG12" s="32">
        <v>1</v>
      </c>
      <c r="AH12" s="32">
        <v>0.2135774321725208</v>
      </c>
      <c r="AI12" s="32">
        <v>1.122542675</v>
      </c>
      <c r="AJ12" s="31">
        <v>20</v>
      </c>
      <c r="AK12" s="31">
        <v>17</v>
      </c>
      <c r="AL12" s="32">
        <v>0.85</v>
      </c>
      <c r="AM12" s="32">
        <v>2.230614087163208</v>
      </c>
      <c r="AN12" s="32">
        <v>1.6311256500000002</v>
      </c>
      <c r="AO12" s="31">
        <v>20</v>
      </c>
      <c r="AP12" s="31">
        <v>20</v>
      </c>
      <c r="AQ12" s="32">
        <v>1</v>
      </c>
      <c r="AR12" s="32">
        <v>0.20147492931796251</v>
      </c>
      <c r="AS12" s="32">
        <v>1.3023410500000001</v>
      </c>
      <c r="AT12" s="31">
        <v>20</v>
      </c>
      <c r="AU12" s="31">
        <v>20</v>
      </c>
      <c r="AV12" s="32">
        <v>1</v>
      </c>
      <c r="AW12" s="32">
        <v>15.519994049466236</v>
      </c>
      <c r="AX12" s="32">
        <v>1.722305875</v>
      </c>
      <c r="AY12" s="31">
        <v>20</v>
      </c>
      <c r="AZ12" s="31">
        <v>20</v>
      </c>
      <c r="BA12" s="32">
        <v>1</v>
      </c>
      <c r="BB12" s="32">
        <v>0.6071232592431672</v>
      </c>
      <c r="BC12" s="32">
        <v>1.191527975</v>
      </c>
      <c r="BD12" s="31">
        <v>20</v>
      </c>
      <c r="BE12" s="31">
        <v>19</v>
      </c>
      <c r="BF12" s="32">
        <v>0.95</v>
      </c>
      <c r="BG12" s="32">
        <v>0.7276962374420881</v>
      </c>
      <c r="BH12" s="32">
        <v>1.6857755749999999</v>
      </c>
      <c r="BI12" s="31">
        <v>20</v>
      </c>
      <c r="BJ12" s="31">
        <v>19</v>
      </c>
      <c r="BK12" s="32">
        <v>0.95</v>
      </c>
      <c r="BL12" s="32">
        <v>0.6164153339588039</v>
      </c>
      <c r="BM12" s="32">
        <v>1.3509449750000002</v>
      </c>
      <c r="BN12" s="31">
        <v>20</v>
      </c>
      <c r="BO12" s="31">
        <v>19</v>
      </c>
      <c r="BP12" s="34">
        <v>0.95</v>
      </c>
      <c r="BQ12" s="32">
        <v>6.7701437040750365</v>
      </c>
      <c r="BR12" s="32">
        <v>1.7357374749999999</v>
      </c>
      <c r="BS12" s="31">
        <v>20</v>
      </c>
      <c r="BT12" s="31">
        <v>20</v>
      </c>
      <c r="BU12" s="32">
        <v>1</v>
      </c>
      <c r="BV12" s="32">
        <v>0.7761848352422087</v>
      </c>
      <c r="BW12" s="32">
        <v>1.208867075</v>
      </c>
      <c r="BX12" s="31">
        <v>20</v>
      </c>
      <c r="BY12" s="31">
        <v>19</v>
      </c>
      <c r="BZ12" s="32">
        <v>0.95</v>
      </c>
      <c r="CA12" s="32">
        <v>3.581294089620539</v>
      </c>
      <c r="CB12" s="32">
        <v>1.8650140499999999</v>
      </c>
      <c r="CC12" s="31">
        <v>20</v>
      </c>
      <c r="CD12" s="31">
        <v>19</v>
      </c>
      <c r="CE12" s="32">
        <v>0.95</v>
      </c>
      <c r="CF12" s="32">
        <v>8.819175711014138</v>
      </c>
      <c r="CG12" s="32">
        <v>1.36368215</v>
      </c>
      <c r="CH12" s="31">
        <v>20</v>
      </c>
      <c r="CI12" s="31">
        <v>20</v>
      </c>
      <c r="CJ12" s="32">
        <v>1</v>
      </c>
      <c r="CK12" s="32">
        <v>9.431160047146129</v>
      </c>
      <c r="CL12" s="32">
        <v>1.836855525</v>
      </c>
      <c r="CM12" s="31">
        <v>20</v>
      </c>
      <c r="CN12" s="31">
        <v>20</v>
      </c>
      <c r="CO12" s="32">
        <v>1</v>
      </c>
      <c r="CP12" s="32">
        <v>0.6957918607143145</v>
      </c>
      <c r="CQ12" s="32">
        <v>1.37610445</v>
      </c>
      <c r="CR12" s="31">
        <v>20</v>
      </c>
      <c r="CS12" s="31">
        <v>19</v>
      </c>
      <c r="CT12" s="32">
        <v>0.95</v>
      </c>
      <c r="CU12" s="32">
        <v>0.4515426784332708</v>
      </c>
      <c r="CV12" s="32">
        <v>1.7158778749999999</v>
      </c>
      <c r="CW12" s="31">
        <v>20</v>
      </c>
      <c r="CX12" s="31">
        <v>20</v>
      </c>
      <c r="CY12" s="32">
        <v>1</v>
      </c>
      <c r="CZ12" s="32">
        <v>8.258387712114814</v>
      </c>
      <c r="DA12" s="32">
        <v>1.5036552000000003</v>
      </c>
      <c r="DB12" s="31">
        <v>20</v>
      </c>
      <c r="DC12" s="31">
        <v>19</v>
      </c>
      <c r="DD12" s="32">
        <v>0.95</v>
      </c>
      <c r="DE12" s="39">
        <v>0.66354364517538</v>
      </c>
      <c r="DF12" s="32">
        <v>1.9</v>
      </c>
      <c r="DG12" s="31">
        <v>20</v>
      </c>
      <c r="DH12" s="31">
        <v>20</v>
      </c>
      <c r="DI12" s="32">
        <v>1</v>
      </c>
      <c r="DJ12" s="32">
        <v>0.382529234258117</v>
      </c>
      <c r="DK12" s="32">
        <v>1.4</v>
      </c>
      <c r="DL12" s="31">
        <v>20</v>
      </c>
      <c r="DM12" s="31">
        <v>18</v>
      </c>
      <c r="DN12" s="32">
        <v>0.9</v>
      </c>
      <c r="DO12" s="32">
        <v>3.1081576053825497</v>
      </c>
      <c r="DP12" s="33">
        <v>1.9</v>
      </c>
      <c r="DQ12" s="31">
        <v>20</v>
      </c>
      <c r="DR12" s="31">
        <v>19</v>
      </c>
      <c r="DS12" s="32">
        <v>0.95</v>
      </c>
      <c r="DT12" s="32">
        <v>6.662656987664041</v>
      </c>
      <c r="DU12" s="33">
        <v>1.8</v>
      </c>
      <c r="DV12" s="33">
        <v>0.95</v>
      </c>
      <c r="DW12" s="33">
        <v>10.12088747</v>
      </c>
      <c r="DX12" s="33">
        <v>1.710321325</v>
      </c>
      <c r="DY12" s="33">
        <v>1</v>
      </c>
      <c r="DZ12" s="33">
        <v>0.822962359</v>
      </c>
      <c r="EA12" s="33">
        <v>1.343596925</v>
      </c>
    </row>
    <row r="13" spans="1:131" ht="15">
      <c r="A13" s="31">
        <v>9</v>
      </c>
      <c r="B13" s="33">
        <v>1</v>
      </c>
      <c r="C13" s="47">
        <v>25</v>
      </c>
      <c r="D13" s="47">
        <v>50</v>
      </c>
      <c r="E13" s="47">
        <v>18</v>
      </c>
      <c r="F13" s="31">
        <v>20</v>
      </c>
      <c r="G13" s="31">
        <v>12</v>
      </c>
      <c r="H13" s="32">
        <v>0.6</v>
      </c>
      <c r="I13" s="33">
        <v>4.910469452594941</v>
      </c>
      <c r="J13" s="33">
        <v>1.2</v>
      </c>
      <c r="K13" s="31">
        <v>20</v>
      </c>
      <c r="L13" s="31">
        <v>20</v>
      </c>
      <c r="M13" s="32">
        <v>1</v>
      </c>
      <c r="N13" s="32">
        <v>1.0769428662650982</v>
      </c>
      <c r="O13" s="32">
        <v>1.0614914</v>
      </c>
      <c r="P13" s="31">
        <v>20</v>
      </c>
      <c r="Q13" s="31">
        <v>13</v>
      </c>
      <c r="R13" s="32">
        <v>0.65</v>
      </c>
      <c r="S13" s="32">
        <v>16.687066869372025</v>
      </c>
      <c r="T13" s="32">
        <v>1.3936126999999998</v>
      </c>
      <c r="U13" s="31">
        <v>20</v>
      </c>
      <c r="V13" s="31">
        <v>20</v>
      </c>
      <c r="W13" s="32">
        <v>1</v>
      </c>
      <c r="X13" s="32">
        <v>1.2318401127443641</v>
      </c>
      <c r="Y13" s="32">
        <v>1.1443545750000002</v>
      </c>
      <c r="Z13" s="31">
        <v>20</v>
      </c>
      <c r="AA13" s="31">
        <v>18</v>
      </c>
      <c r="AB13" s="32">
        <v>0.9</v>
      </c>
      <c r="AC13" s="32">
        <v>22.55778983888908</v>
      </c>
      <c r="AD13" s="32">
        <v>1.50694415</v>
      </c>
      <c r="AE13" s="31">
        <v>20</v>
      </c>
      <c r="AF13" s="31">
        <v>19</v>
      </c>
      <c r="AG13" s="32">
        <v>0.95</v>
      </c>
      <c r="AH13" s="32">
        <v>0.8919607433212153</v>
      </c>
      <c r="AI13" s="32">
        <v>1.2042407499999999</v>
      </c>
      <c r="AJ13" s="31">
        <v>20</v>
      </c>
      <c r="AK13" s="31">
        <v>19</v>
      </c>
      <c r="AL13" s="32">
        <v>0.95</v>
      </c>
      <c r="AM13" s="32">
        <v>1.3315439018002628</v>
      </c>
      <c r="AN13" s="32">
        <v>1.6087344000000001</v>
      </c>
      <c r="AO13" s="31">
        <v>20</v>
      </c>
      <c r="AP13" s="31">
        <v>20</v>
      </c>
      <c r="AQ13" s="32">
        <v>1</v>
      </c>
      <c r="AR13" s="32">
        <v>1.2607642437336755</v>
      </c>
      <c r="AS13" s="32">
        <v>1.3167620750000002</v>
      </c>
      <c r="AT13" s="31">
        <v>20</v>
      </c>
      <c r="AU13" s="31">
        <v>18</v>
      </c>
      <c r="AV13" s="32">
        <v>0.9</v>
      </c>
      <c r="AW13" s="32">
        <v>13.501808367879306</v>
      </c>
      <c r="AX13" s="32">
        <v>1.6182541000000001</v>
      </c>
      <c r="AY13" s="31">
        <v>20</v>
      </c>
      <c r="AZ13" s="31">
        <v>20</v>
      </c>
      <c r="BA13" s="32">
        <v>1</v>
      </c>
      <c r="BB13" s="32">
        <v>0.6417092994765863</v>
      </c>
      <c r="BC13" s="32">
        <v>1.3022076999999999</v>
      </c>
      <c r="BD13" s="31">
        <v>20</v>
      </c>
      <c r="BE13" s="31">
        <v>18</v>
      </c>
      <c r="BF13" s="32">
        <v>0.9</v>
      </c>
      <c r="BG13" s="32">
        <v>3.6786102999267123</v>
      </c>
      <c r="BH13" s="32">
        <v>1.1083009000000001</v>
      </c>
      <c r="BI13" s="31">
        <v>20</v>
      </c>
      <c r="BJ13" s="31">
        <v>20</v>
      </c>
      <c r="BK13" s="32">
        <v>1</v>
      </c>
      <c r="BL13" s="32">
        <v>0.9822893846951617</v>
      </c>
      <c r="BM13" s="32">
        <v>0.9885966249999999</v>
      </c>
      <c r="BN13" s="31">
        <v>20</v>
      </c>
      <c r="BO13" s="31">
        <v>16</v>
      </c>
      <c r="BP13" s="34">
        <v>0.8</v>
      </c>
      <c r="BQ13" s="32">
        <v>2.568880624421396</v>
      </c>
      <c r="BR13" s="32">
        <v>1.189589025</v>
      </c>
      <c r="BS13" s="31">
        <v>20</v>
      </c>
      <c r="BT13" s="31">
        <v>19</v>
      </c>
      <c r="BU13" s="32">
        <v>0.95</v>
      </c>
      <c r="BV13" s="32">
        <v>1.293771656832131</v>
      </c>
      <c r="BW13" s="32">
        <v>1.0152109500000002</v>
      </c>
      <c r="BX13" s="31">
        <v>20</v>
      </c>
      <c r="BY13" s="31">
        <v>19</v>
      </c>
      <c r="BZ13" s="32">
        <v>0.95</v>
      </c>
      <c r="CA13" s="32">
        <v>3.5096595693306423</v>
      </c>
      <c r="CB13" s="32">
        <v>1.094709125</v>
      </c>
      <c r="CC13" s="31">
        <v>20</v>
      </c>
      <c r="CD13" s="31">
        <v>20</v>
      </c>
      <c r="CE13" s="32">
        <v>1</v>
      </c>
      <c r="CF13" s="32">
        <v>1.1037022162521963</v>
      </c>
      <c r="CG13" s="32">
        <v>1.005340475</v>
      </c>
      <c r="CH13" s="31">
        <v>20</v>
      </c>
      <c r="CI13" s="31">
        <v>18</v>
      </c>
      <c r="CJ13" s="32">
        <v>0.9</v>
      </c>
      <c r="CK13" s="32">
        <v>2.86131736951267</v>
      </c>
      <c r="CL13" s="32">
        <v>1.37079305</v>
      </c>
      <c r="CM13" s="31">
        <v>20</v>
      </c>
      <c r="CN13" s="31">
        <v>20</v>
      </c>
      <c r="CO13" s="32">
        <v>1</v>
      </c>
      <c r="CP13" s="32">
        <v>0.623728691605085</v>
      </c>
      <c r="CQ13" s="32">
        <v>1.1802764749999999</v>
      </c>
      <c r="CR13" s="31">
        <v>20</v>
      </c>
      <c r="CS13" s="31">
        <v>20</v>
      </c>
      <c r="CT13" s="32">
        <v>1</v>
      </c>
      <c r="CU13" s="32">
        <v>3.2498780028818257</v>
      </c>
      <c r="CV13" s="32">
        <v>0.9295913</v>
      </c>
      <c r="CW13" s="31">
        <v>20</v>
      </c>
      <c r="CX13" s="31">
        <v>20</v>
      </c>
      <c r="CY13" s="32">
        <v>1</v>
      </c>
      <c r="CZ13" s="32">
        <v>1.2040767457290849</v>
      </c>
      <c r="DA13" s="32">
        <v>0.90070355</v>
      </c>
      <c r="DB13" s="31">
        <v>20</v>
      </c>
      <c r="DC13" s="31">
        <v>19</v>
      </c>
      <c r="DD13" s="32">
        <v>0.95</v>
      </c>
      <c r="DE13" s="39">
        <v>2.722643902333908</v>
      </c>
      <c r="DF13" s="32">
        <v>1.1</v>
      </c>
      <c r="DG13" s="31">
        <v>20</v>
      </c>
      <c r="DH13" s="31">
        <v>20</v>
      </c>
      <c r="DI13" s="32">
        <v>1</v>
      </c>
      <c r="DJ13" s="32">
        <v>0.9154107756401002</v>
      </c>
      <c r="DK13" s="32">
        <v>1.1</v>
      </c>
      <c r="DL13" s="31">
        <v>20</v>
      </c>
      <c r="DM13" s="31">
        <v>15</v>
      </c>
      <c r="DN13" s="32">
        <v>0.75</v>
      </c>
      <c r="DO13" s="32">
        <v>2.5190765365422494</v>
      </c>
      <c r="DP13" s="33">
        <v>1</v>
      </c>
      <c r="DQ13" s="31">
        <v>20</v>
      </c>
      <c r="DR13" s="31">
        <v>20</v>
      </c>
      <c r="DS13" s="32">
        <v>1</v>
      </c>
      <c r="DT13" s="32">
        <v>1.1223219985683732</v>
      </c>
      <c r="DU13" s="33">
        <v>1</v>
      </c>
      <c r="DV13" s="33">
        <v>0.9</v>
      </c>
      <c r="DW13" s="33">
        <v>6.959097256</v>
      </c>
      <c r="DX13" s="33">
        <v>1.46153735</v>
      </c>
      <c r="DY13" s="33">
        <v>1</v>
      </c>
      <c r="DZ13" s="33">
        <v>0.110943177</v>
      </c>
      <c r="EA13" s="33">
        <v>1.160031525</v>
      </c>
    </row>
    <row r="14" spans="1:131" ht="15">
      <c r="A14" s="31">
        <v>10</v>
      </c>
      <c r="B14" s="33" t="s">
        <v>76</v>
      </c>
      <c r="C14" s="47">
        <v>29</v>
      </c>
      <c r="D14" s="47">
        <v>50</v>
      </c>
      <c r="E14" s="47">
        <v>7</v>
      </c>
      <c r="F14" s="31">
        <v>20</v>
      </c>
      <c r="G14" s="31">
        <v>18</v>
      </c>
      <c r="H14" s="32">
        <v>0.9</v>
      </c>
      <c r="I14" s="33">
        <v>12.603565727601516</v>
      </c>
      <c r="J14" s="33">
        <v>1.5</v>
      </c>
      <c r="K14" s="31">
        <v>20</v>
      </c>
      <c r="L14" s="31">
        <v>20</v>
      </c>
      <c r="M14" s="32">
        <v>1</v>
      </c>
      <c r="N14" s="32">
        <v>1.087179889552504</v>
      </c>
      <c r="O14" s="32">
        <v>1.182682175</v>
      </c>
      <c r="P14" s="31">
        <v>20</v>
      </c>
      <c r="Q14" s="31">
        <v>14</v>
      </c>
      <c r="R14" s="32">
        <v>0.7</v>
      </c>
      <c r="S14" s="32">
        <v>2.962315459683702</v>
      </c>
      <c r="T14" s="32">
        <v>1.4363313999999998</v>
      </c>
      <c r="U14" s="31">
        <v>20</v>
      </c>
      <c r="V14" s="31">
        <v>20</v>
      </c>
      <c r="W14" s="32">
        <v>1</v>
      </c>
      <c r="X14" s="32">
        <v>0.5970629138864054</v>
      </c>
      <c r="Y14" s="32">
        <v>1.10143965</v>
      </c>
      <c r="Z14" s="31">
        <v>20</v>
      </c>
      <c r="AA14" s="31">
        <v>18</v>
      </c>
      <c r="AB14" s="32">
        <v>0.9</v>
      </c>
      <c r="AC14" s="32">
        <v>2.0863032972808773</v>
      </c>
      <c r="AD14" s="32">
        <v>1.38342765</v>
      </c>
      <c r="AE14" s="31">
        <v>20</v>
      </c>
      <c r="AF14" s="31">
        <v>20</v>
      </c>
      <c r="AG14" s="32">
        <v>1</v>
      </c>
      <c r="AH14" s="32">
        <v>0.2635393541775799</v>
      </c>
      <c r="AI14" s="32">
        <v>1.1244442</v>
      </c>
      <c r="AJ14" s="31">
        <v>20</v>
      </c>
      <c r="AK14" s="31">
        <v>18</v>
      </c>
      <c r="AL14" s="32">
        <v>0.9</v>
      </c>
      <c r="AM14" s="32">
        <v>1.0444337281900498</v>
      </c>
      <c r="AN14" s="32">
        <v>1.354136325</v>
      </c>
      <c r="AO14" s="31">
        <v>20</v>
      </c>
      <c r="AP14" s="31">
        <v>20</v>
      </c>
      <c r="AQ14" s="32">
        <v>1</v>
      </c>
      <c r="AR14" s="32">
        <v>0.5792825907710792</v>
      </c>
      <c r="AS14" s="32">
        <v>1.038061125</v>
      </c>
      <c r="AT14" s="31">
        <v>20</v>
      </c>
      <c r="AU14" s="31">
        <v>13</v>
      </c>
      <c r="AV14" s="32">
        <v>0.65</v>
      </c>
      <c r="AW14" s="32">
        <v>2.2053890270972643</v>
      </c>
      <c r="AX14" s="32">
        <v>1.9222792249999998</v>
      </c>
      <c r="AY14" s="31">
        <v>20</v>
      </c>
      <c r="AZ14" s="31">
        <v>20</v>
      </c>
      <c r="BA14" s="32">
        <v>1</v>
      </c>
      <c r="BB14" s="32">
        <v>0.03330947064950074</v>
      </c>
      <c r="BC14" s="32">
        <v>1.2906589499999999</v>
      </c>
      <c r="BD14" s="31">
        <v>20</v>
      </c>
      <c r="BE14" s="31">
        <v>18</v>
      </c>
      <c r="BF14" s="32">
        <v>0.9</v>
      </c>
      <c r="BG14" s="32">
        <v>5.874428824040745</v>
      </c>
      <c r="BH14" s="32">
        <v>1.6779435</v>
      </c>
      <c r="BI14" s="31">
        <v>20</v>
      </c>
      <c r="BJ14" s="31">
        <v>20</v>
      </c>
      <c r="BK14" s="32">
        <v>1</v>
      </c>
      <c r="BL14" s="32">
        <v>0.7971889172733873</v>
      </c>
      <c r="BM14" s="32">
        <v>1.19563235</v>
      </c>
      <c r="BN14" s="31">
        <v>20</v>
      </c>
      <c r="BO14" s="31">
        <v>19</v>
      </c>
      <c r="BP14" s="34">
        <v>0.95</v>
      </c>
      <c r="BQ14" s="32">
        <v>10.531601957713006</v>
      </c>
      <c r="BR14" s="32">
        <v>1.5062346000000002</v>
      </c>
      <c r="BS14" s="31">
        <v>20</v>
      </c>
      <c r="BT14" s="31">
        <v>20</v>
      </c>
      <c r="BU14" s="32">
        <v>1</v>
      </c>
      <c r="BV14" s="32">
        <v>0.21297698376606977</v>
      </c>
      <c r="BW14" s="32">
        <v>1.20354945</v>
      </c>
      <c r="BX14" s="31">
        <v>20</v>
      </c>
      <c r="BY14" s="31">
        <v>14</v>
      </c>
      <c r="BZ14" s="32">
        <v>0.7</v>
      </c>
      <c r="CA14" s="32">
        <v>5.353194947329987</v>
      </c>
      <c r="CB14" s="32">
        <v>1.9036317000000005</v>
      </c>
      <c r="CC14" s="31">
        <v>20</v>
      </c>
      <c r="CD14" s="31">
        <v>20</v>
      </c>
      <c r="CE14" s="32">
        <v>1</v>
      </c>
      <c r="CF14" s="32">
        <v>0.43499187710421827</v>
      </c>
      <c r="CG14" s="32">
        <v>1.3439324750000001</v>
      </c>
      <c r="CH14" s="31">
        <v>20</v>
      </c>
      <c r="CI14" s="31">
        <v>17</v>
      </c>
      <c r="CJ14" s="32">
        <v>0.85</v>
      </c>
      <c r="CK14" s="32">
        <v>20.73167286452048</v>
      </c>
      <c r="CL14" s="32">
        <v>1.6346881750000002</v>
      </c>
      <c r="CM14" s="31">
        <v>20</v>
      </c>
      <c r="CN14" s="31">
        <v>20</v>
      </c>
      <c r="CO14" s="32">
        <v>1</v>
      </c>
      <c r="CP14" s="32">
        <v>0.39335789291252166</v>
      </c>
      <c r="CQ14" s="32">
        <v>1.37723015</v>
      </c>
      <c r="CR14" s="31">
        <v>20</v>
      </c>
      <c r="CS14" s="31">
        <v>16</v>
      </c>
      <c r="CT14" s="32">
        <v>0.8</v>
      </c>
      <c r="CU14" s="32">
        <v>5.718530316770898</v>
      </c>
      <c r="CV14" s="32">
        <v>2.125953725</v>
      </c>
      <c r="CW14" s="31">
        <v>20</v>
      </c>
      <c r="CX14" s="31">
        <v>20</v>
      </c>
      <c r="CY14" s="32">
        <v>1</v>
      </c>
      <c r="CZ14" s="32">
        <v>0.7316572469011682</v>
      </c>
      <c r="DA14" s="32">
        <v>1.3478473000000002</v>
      </c>
      <c r="DB14" s="31">
        <v>20</v>
      </c>
      <c r="DC14" s="31">
        <v>20</v>
      </c>
      <c r="DD14" s="32">
        <v>1</v>
      </c>
      <c r="DE14" s="39">
        <v>2.2613957781513325</v>
      </c>
      <c r="DF14" s="32">
        <v>1.7</v>
      </c>
      <c r="DG14" s="31">
        <v>20</v>
      </c>
      <c r="DH14" s="31">
        <v>20</v>
      </c>
      <c r="DI14" s="32">
        <v>1</v>
      </c>
      <c r="DJ14" s="32">
        <v>0.6815469687648332</v>
      </c>
      <c r="DK14" s="32">
        <v>1.4</v>
      </c>
      <c r="DL14" s="31">
        <v>20</v>
      </c>
      <c r="DM14" s="31">
        <v>19</v>
      </c>
      <c r="DN14" s="32">
        <v>0.95</v>
      </c>
      <c r="DO14" s="32">
        <v>1.9363346909291872</v>
      </c>
      <c r="DP14" s="33">
        <v>1.5</v>
      </c>
      <c r="DQ14" s="31">
        <v>20</v>
      </c>
      <c r="DR14" s="31">
        <v>20</v>
      </c>
      <c r="DS14" s="32">
        <v>1</v>
      </c>
      <c r="DT14" s="32">
        <v>0.3202984949414671</v>
      </c>
      <c r="DU14" s="33">
        <v>1.2</v>
      </c>
      <c r="DV14" s="33">
        <v>1</v>
      </c>
      <c r="DW14" s="33">
        <v>5.914680811</v>
      </c>
      <c r="DX14" s="33">
        <v>1.4533525</v>
      </c>
      <c r="DY14" s="33">
        <v>1</v>
      </c>
      <c r="DZ14" s="33">
        <v>1.198786069</v>
      </c>
      <c r="EA14" s="33">
        <v>1.1525847</v>
      </c>
    </row>
    <row r="15" spans="1:131" ht="15">
      <c r="A15" s="31">
        <v>11</v>
      </c>
      <c r="B15" s="33" t="s">
        <v>76</v>
      </c>
      <c r="C15" s="47">
        <v>27</v>
      </c>
      <c r="D15" s="47">
        <v>24</v>
      </c>
      <c r="E15" s="47">
        <v>5</v>
      </c>
      <c r="F15" s="31">
        <v>20</v>
      </c>
      <c r="G15" s="31">
        <v>19</v>
      </c>
      <c r="H15" s="32">
        <v>0.95</v>
      </c>
      <c r="I15" s="33">
        <v>11.605061047825789</v>
      </c>
      <c r="J15" s="33">
        <v>1.3</v>
      </c>
      <c r="K15" s="31">
        <v>20</v>
      </c>
      <c r="L15" s="31">
        <v>20</v>
      </c>
      <c r="M15" s="32">
        <v>1</v>
      </c>
      <c r="N15" s="32">
        <v>0.10183730628169085</v>
      </c>
      <c r="O15" s="32">
        <v>1.212425825</v>
      </c>
      <c r="P15" s="31">
        <v>20</v>
      </c>
      <c r="Q15" s="31">
        <v>19</v>
      </c>
      <c r="R15" s="32">
        <v>0.95</v>
      </c>
      <c r="S15" s="32">
        <v>11.605061047825789</v>
      </c>
      <c r="T15" s="32">
        <v>1.2775759</v>
      </c>
      <c r="U15" s="31">
        <v>20</v>
      </c>
      <c r="V15" s="31">
        <v>20</v>
      </c>
      <c r="W15" s="32">
        <v>1</v>
      </c>
      <c r="X15" s="32">
        <v>0.10183730628169085</v>
      </c>
      <c r="Y15" s="32">
        <v>1.212425825</v>
      </c>
      <c r="Z15" s="31">
        <v>20</v>
      </c>
      <c r="AA15" s="31">
        <v>19</v>
      </c>
      <c r="AB15" s="32">
        <v>0.95</v>
      </c>
      <c r="AC15" s="32">
        <v>1.915065393090229</v>
      </c>
      <c r="AD15" s="32">
        <v>1.161797875</v>
      </c>
      <c r="AE15" s="31">
        <v>20</v>
      </c>
      <c r="AF15" s="31">
        <v>20</v>
      </c>
      <c r="AG15" s="32">
        <v>1</v>
      </c>
      <c r="AH15" s="32">
        <v>0.6088031645597094</v>
      </c>
      <c r="AI15" s="32">
        <v>1.143453975</v>
      </c>
      <c r="AJ15" s="31">
        <v>20</v>
      </c>
      <c r="AK15" s="31">
        <v>17</v>
      </c>
      <c r="AL15" s="32">
        <v>0.85</v>
      </c>
      <c r="AM15" s="32">
        <v>1.894963967031447</v>
      </c>
      <c r="AN15" s="32">
        <v>1.4124502500000002</v>
      </c>
      <c r="AO15" s="31">
        <v>20</v>
      </c>
      <c r="AP15" s="31">
        <v>20</v>
      </c>
      <c r="AQ15" s="32">
        <v>1</v>
      </c>
      <c r="AR15" s="32">
        <v>0.7540392670707696</v>
      </c>
      <c r="AS15" s="32">
        <v>1.2208659000000002</v>
      </c>
      <c r="AT15" s="31">
        <v>20</v>
      </c>
      <c r="AU15" s="31">
        <v>20</v>
      </c>
      <c r="AV15" s="32">
        <v>1</v>
      </c>
      <c r="AW15" s="32">
        <v>2.031930774243265</v>
      </c>
      <c r="AX15" s="32">
        <v>1.2885034499999999</v>
      </c>
      <c r="AY15" s="31">
        <v>20</v>
      </c>
      <c r="AZ15" s="31">
        <v>20</v>
      </c>
      <c r="BA15" s="32">
        <v>1</v>
      </c>
      <c r="BB15" s="32">
        <v>0.18756806930462622</v>
      </c>
      <c r="BC15" s="32">
        <v>1.1248995000000002</v>
      </c>
      <c r="BD15" s="31">
        <v>20</v>
      </c>
      <c r="BE15" s="31">
        <v>20</v>
      </c>
      <c r="BF15" s="32">
        <v>1</v>
      </c>
      <c r="BG15" s="32">
        <v>0.6433734262238602</v>
      </c>
      <c r="BH15" s="32">
        <v>1.037511825</v>
      </c>
      <c r="BI15" s="31">
        <v>20</v>
      </c>
      <c r="BJ15" s="31">
        <v>20</v>
      </c>
      <c r="BK15" s="32">
        <v>1</v>
      </c>
      <c r="BL15" s="32">
        <v>0.06640183752595075</v>
      </c>
      <c r="BM15" s="32">
        <v>0.90185305</v>
      </c>
      <c r="BN15" s="31">
        <v>20</v>
      </c>
      <c r="BO15" s="31">
        <v>20</v>
      </c>
      <c r="BP15" s="34">
        <v>1</v>
      </c>
      <c r="BQ15" s="32">
        <v>0.5036347765092559</v>
      </c>
      <c r="BR15" s="32">
        <v>1.2740074499999998</v>
      </c>
      <c r="BS15" s="31">
        <v>20</v>
      </c>
      <c r="BT15" s="31">
        <v>20</v>
      </c>
      <c r="BU15" s="32">
        <v>1</v>
      </c>
      <c r="BV15" s="32">
        <v>0.01816211595049877</v>
      </c>
      <c r="BW15" s="32">
        <v>1.103000325</v>
      </c>
      <c r="BX15" s="31">
        <v>20</v>
      </c>
      <c r="BY15" s="31">
        <v>19</v>
      </c>
      <c r="BZ15" s="32">
        <v>0.95</v>
      </c>
      <c r="CA15" s="32">
        <v>0.8717587302845242</v>
      </c>
      <c r="CB15" s="32">
        <v>1.29088515</v>
      </c>
      <c r="CC15" s="31">
        <v>20</v>
      </c>
      <c r="CD15" s="31">
        <v>20</v>
      </c>
      <c r="CE15" s="32">
        <v>1</v>
      </c>
      <c r="CF15" s="32">
        <v>0.06500107935447641</v>
      </c>
      <c r="CG15" s="32">
        <v>1.1043319999999999</v>
      </c>
      <c r="CH15" s="31">
        <v>20</v>
      </c>
      <c r="CI15" s="31">
        <v>19</v>
      </c>
      <c r="CJ15" s="32">
        <v>0.95</v>
      </c>
      <c r="CK15" s="32">
        <v>1.1539822511306088</v>
      </c>
      <c r="CL15" s="32">
        <v>1.310011725</v>
      </c>
      <c r="CM15" s="31">
        <v>20</v>
      </c>
      <c r="CN15" s="31">
        <v>20</v>
      </c>
      <c r="CO15" s="32">
        <v>1</v>
      </c>
      <c r="CP15" s="32">
        <v>0.19684327569564797</v>
      </c>
      <c r="CQ15" s="32">
        <v>1.1215309750000002</v>
      </c>
      <c r="CR15" s="31">
        <v>20</v>
      </c>
      <c r="CS15" s="31">
        <v>20</v>
      </c>
      <c r="CT15" s="32">
        <v>1</v>
      </c>
      <c r="CU15" s="32">
        <v>0.7582531876070884</v>
      </c>
      <c r="CV15" s="32">
        <v>1.1296359499999997</v>
      </c>
      <c r="CW15" s="31">
        <v>20</v>
      </c>
      <c r="CX15" s="31">
        <v>20</v>
      </c>
      <c r="CY15" s="32">
        <v>1</v>
      </c>
      <c r="CZ15" s="32">
        <v>0.05359099907364406</v>
      </c>
      <c r="DA15" s="32">
        <v>1.0430466749999998</v>
      </c>
      <c r="DB15" s="31">
        <v>20</v>
      </c>
      <c r="DC15" s="31">
        <v>19</v>
      </c>
      <c r="DD15" s="32">
        <v>0.95</v>
      </c>
      <c r="DE15" s="39">
        <v>1.1539822511306088</v>
      </c>
      <c r="DF15" s="32">
        <v>1.3</v>
      </c>
      <c r="DG15" s="31">
        <v>20</v>
      </c>
      <c r="DH15" s="31">
        <v>20</v>
      </c>
      <c r="DI15" s="32">
        <v>1</v>
      </c>
      <c r="DJ15" s="32">
        <v>0.19684327569564797</v>
      </c>
      <c r="DK15" s="32">
        <v>1.1</v>
      </c>
      <c r="DL15" s="31">
        <v>20</v>
      </c>
      <c r="DM15" s="31">
        <v>20</v>
      </c>
      <c r="DN15" s="32">
        <v>1</v>
      </c>
      <c r="DO15" s="32">
        <v>0.7582531876070884</v>
      </c>
      <c r="DP15" s="33">
        <v>1.1</v>
      </c>
      <c r="DQ15" s="31">
        <v>20</v>
      </c>
      <c r="DR15" s="31">
        <v>20</v>
      </c>
      <c r="DS15" s="32">
        <v>1</v>
      </c>
      <c r="DT15" s="32">
        <v>0.05359099907364406</v>
      </c>
      <c r="DU15" s="33">
        <v>1</v>
      </c>
      <c r="DV15" s="33" t="s">
        <v>76</v>
      </c>
      <c r="DW15" s="33" t="s">
        <v>76</v>
      </c>
      <c r="DX15" s="33" t="s">
        <v>76</v>
      </c>
      <c r="DY15" s="33" t="s">
        <v>76</v>
      </c>
      <c r="DZ15" s="33" t="s">
        <v>76</v>
      </c>
      <c r="EA15" s="33" t="s">
        <v>76</v>
      </c>
    </row>
    <row r="16" spans="1:131" ht="15">
      <c r="A16" s="31">
        <v>12</v>
      </c>
      <c r="B16" s="33">
        <v>1</v>
      </c>
      <c r="C16" s="47">
        <v>27</v>
      </c>
      <c r="D16" s="47">
        <v>40</v>
      </c>
      <c r="E16" s="47">
        <v>6</v>
      </c>
      <c r="F16" s="31">
        <v>20</v>
      </c>
      <c r="G16" s="31">
        <v>12</v>
      </c>
      <c r="H16" s="32">
        <v>0.6</v>
      </c>
      <c r="I16" s="33">
        <v>20.65124869406106</v>
      </c>
      <c r="J16" s="33">
        <v>1</v>
      </c>
      <c r="K16" s="31">
        <v>20</v>
      </c>
      <c r="L16" s="31">
        <v>20</v>
      </c>
      <c r="M16" s="32">
        <v>1</v>
      </c>
      <c r="N16" s="32">
        <v>0.03401392246036039</v>
      </c>
      <c r="O16" s="32">
        <v>0.8116441999999999</v>
      </c>
      <c r="P16" s="31">
        <v>20</v>
      </c>
      <c r="Q16" s="31">
        <v>14</v>
      </c>
      <c r="R16" s="32">
        <v>0.7</v>
      </c>
      <c r="S16" s="32">
        <v>19.982708983497986</v>
      </c>
      <c r="T16" s="32">
        <v>0.905615575</v>
      </c>
      <c r="U16" s="31">
        <v>20</v>
      </c>
      <c r="V16" s="31">
        <v>20</v>
      </c>
      <c r="W16" s="32">
        <v>1</v>
      </c>
      <c r="X16" s="32">
        <v>0.38636681152065355</v>
      </c>
      <c r="Y16" s="32">
        <v>0.7799874750000001</v>
      </c>
      <c r="Z16" s="31">
        <v>20</v>
      </c>
      <c r="AA16" s="31">
        <v>19</v>
      </c>
      <c r="AB16" s="32">
        <v>0.95</v>
      </c>
      <c r="AC16" s="32">
        <v>21.6923224475033</v>
      </c>
      <c r="AD16" s="32">
        <v>0.8470885500000002</v>
      </c>
      <c r="AE16" s="31">
        <v>20</v>
      </c>
      <c r="AF16" s="31">
        <v>20</v>
      </c>
      <c r="AG16" s="32">
        <v>1</v>
      </c>
      <c r="AH16" s="32">
        <v>0.8206027938824181</v>
      </c>
      <c r="AI16" s="32">
        <v>0.78772745</v>
      </c>
      <c r="AJ16" s="31">
        <v>20</v>
      </c>
      <c r="AK16" s="31">
        <v>18</v>
      </c>
      <c r="AL16" s="32">
        <v>0.9</v>
      </c>
      <c r="AM16" s="32">
        <v>3.086099464215982</v>
      </c>
      <c r="AN16" s="32">
        <v>1.44357365</v>
      </c>
      <c r="AO16" s="31">
        <v>20</v>
      </c>
      <c r="AP16" s="31">
        <v>20</v>
      </c>
      <c r="AQ16" s="32">
        <v>1</v>
      </c>
      <c r="AR16" s="32">
        <v>0.8133637427248814</v>
      </c>
      <c r="AS16" s="32">
        <v>1.1062056500000002</v>
      </c>
      <c r="AT16" s="31">
        <v>20</v>
      </c>
      <c r="AU16" s="31">
        <v>18</v>
      </c>
      <c r="AV16" s="32">
        <v>0.9</v>
      </c>
      <c r="AW16" s="32">
        <v>21.676283100023152</v>
      </c>
      <c r="AX16" s="32">
        <v>1.31691065</v>
      </c>
      <c r="AY16" s="31">
        <v>20</v>
      </c>
      <c r="AZ16" s="31">
        <v>20</v>
      </c>
      <c r="BA16" s="32">
        <v>1</v>
      </c>
      <c r="BB16" s="32">
        <v>0.5477666116167526</v>
      </c>
      <c r="BC16" s="32">
        <v>1.022005725</v>
      </c>
      <c r="BD16" s="31">
        <v>20</v>
      </c>
      <c r="BE16" s="31">
        <v>15</v>
      </c>
      <c r="BF16" s="32">
        <v>0.75</v>
      </c>
      <c r="BG16" s="32">
        <v>5.003981325189508</v>
      </c>
      <c r="BH16" s="32">
        <v>1.3223335999999999</v>
      </c>
      <c r="BI16" s="31">
        <v>20</v>
      </c>
      <c r="BJ16" s="31">
        <v>20</v>
      </c>
      <c r="BK16" s="32">
        <v>1</v>
      </c>
      <c r="BL16" s="32">
        <v>0.4637453823391948</v>
      </c>
      <c r="BM16" s="32">
        <v>0.9694405750000001</v>
      </c>
      <c r="BN16" s="31">
        <v>20</v>
      </c>
      <c r="BO16" s="31">
        <v>13</v>
      </c>
      <c r="BP16" s="34">
        <v>0.65</v>
      </c>
      <c r="BQ16" s="32">
        <v>9.186753184656952</v>
      </c>
      <c r="BR16" s="32">
        <v>1.250715725</v>
      </c>
      <c r="BS16" s="31">
        <v>20</v>
      </c>
      <c r="BT16" s="31">
        <v>20</v>
      </c>
      <c r="BU16" s="32">
        <v>1</v>
      </c>
      <c r="BV16" s="32">
        <v>0.051010593736430465</v>
      </c>
      <c r="BW16" s="32">
        <v>1.01483575</v>
      </c>
      <c r="BX16" s="31">
        <v>20</v>
      </c>
      <c r="BY16" s="31">
        <v>18</v>
      </c>
      <c r="BZ16" s="32">
        <v>0.9</v>
      </c>
      <c r="CA16" s="32">
        <v>8.42648737072664</v>
      </c>
      <c r="CB16" s="32">
        <v>0.9515727500000001</v>
      </c>
      <c r="CC16" s="31">
        <v>20</v>
      </c>
      <c r="CD16" s="31">
        <v>20</v>
      </c>
      <c r="CE16" s="32">
        <v>1</v>
      </c>
      <c r="CF16" s="32">
        <v>0.48195992148116407</v>
      </c>
      <c r="CG16" s="32">
        <v>0.7811091250000001</v>
      </c>
      <c r="CH16" s="31">
        <v>20</v>
      </c>
      <c r="CI16" s="31">
        <v>18</v>
      </c>
      <c r="CJ16" s="32">
        <v>0.9</v>
      </c>
      <c r="CK16" s="32">
        <v>8.866588928443532</v>
      </c>
      <c r="CL16" s="32">
        <v>1.0090770249999998</v>
      </c>
      <c r="CM16" s="31">
        <v>20</v>
      </c>
      <c r="CN16" s="31">
        <v>20</v>
      </c>
      <c r="CO16" s="32">
        <v>1</v>
      </c>
      <c r="CP16" s="32">
        <v>0.7543830750561287</v>
      </c>
      <c r="CQ16" s="32">
        <v>0.892146025</v>
      </c>
      <c r="CR16" s="31">
        <v>20</v>
      </c>
      <c r="CS16" s="31">
        <v>13</v>
      </c>
      <c r="CT16" s="32">
        <v>0.65</v>
      </c>
      <c r="CU16" s="32">
        <v>12.239460427584703</v>
      </c>
      <c r="CV16" s="32">
        <v>1.231521725</v>
      </c>
      <c r="CW16" s="31">
        <v>20</v>
      </c>
      <c r="CX16" s="31">
        <v>20</v>
      </c>
      <c r="CY16" s="32">
        <v>1</v>
      </c>
      <c r="CZ16" s="32">
        <v>0.1176543595354742</v>
      </c>
      <c r="DA16" s="32">
        <v>0.8680179250000002</v>
      </c>
      <c r="DB16" s="31">
        <v>20</v>
      </c>
      <c r="DC16" s="31">
        <v>15</v>
      </c>
      <c r="DD16" s="32">
        <v>0.75</v>
      </c>
      <c r="DE16" s="32">
        <v>5.529945307342055</v>
      </c>
      <c r="DF16" s="32">
        <v>1</v>
      </c>
      <c r="DG16" s="31">
        <v>20</v>
      </c>
      <c r="DH16" s="31">
        <v>20</v>
      </c>
      <c r="DI16" s="32">
        <v>1</v>
      </c>
      <c r="DJ16" s="32">
        <v>0.025599403947935695</v>
      </c>
      <c r="DK16" s="32">
        <v>0.9</v>
      </c>
      <c r="DL16" s="31">
        <v>20</v>
      </c>
      <c r="DM16" s="31">
        <v>16</v>
      </c>
      <c r="DN16" s="32">
        <v>0.8</v>
      </c>
      <c r="DO16" s="32">
        <v>10.900359816733067</v>
      </c>
      <c r="DP16" s="33">
        <v>1.1</v>
      </c>
      <c r="DQ16" s="31">
        <v>20</v>
      </c>
      <c r="DR16" s="31">
        <v>20</v>
      </c>
      <c r="DS16" s="32">
        <v>1</v>
      </c>
      <c r="DT16" s="32">
        <v>0.021333076791730132</v>
      </c>
      <c r="DU16" s="33">
        <v>0.9</v>
      </c>
      <c r="DV16" s="33">
        <v>0.5</v>
      </c>
      <c r="DW16" s="33">
        <v>0.932485982</v>
      </c>
      <c r="DX16" s="33">
        <v>1.25637685</v>
      </c>
      <c r="DY16" s="33">
        <v>1</v>
      </c>
      <c r="DZ16" s="33">
        <v>0.056661846</v>
      </c>
      <c r="EA16" s="33">
        <v>0.920240125</v>
      </c>
    </row>
    <row r="17" spans="1:131" ht="15">
      <c r="A17" s="31">
        <v>13</v>
      </c>
      <c r="B17" s="33">
        <v>3</v>
      </c>
      <c r="C17" s="47">
        <v>24</v>
      </c>
      <c r="D17" s="47">
        <v>81</v>
      </c>
      <c r="E17" s="47">
        <v>3</v>
      </c>
      <c r="F17" s="31">
        <v>20</v>
      </c>
      <c r="G17" s="31">
        <v>1</v>
      </c>
      <c r="H17" s="32">
        <v>0.05</v>
      </c>
      <c r="I17" s="33">
        <v>16.7971819323189</v>
      </c>
      <c r="J17" s="33">
        <v>2.3</v>
      </c>
      <c r="K17" s="31">
        <v>20</v>
      </c>
      <c r="L17" s="31">
        <v>15</v>
      </c>
      <c r="M17" s="32">
        <v>0.75</v>
      </c>
      <c r="N17" s="32">
        <v>2.450535870244796</v>
      </c>
      <c r="O17" s="32">
        <v>1.314293875</v>
      </c>
      <c r="P17" s="31">
        <v>20</v>
      </c>
      <c r="Q17" s="31">
        <v>2</v>
      </c>
      <c r="R17" s="32">
        <v>0.1</v>
      </c>
      <c r="S17" s="32">
        <v>21.640973847735797</v>
      </c>
      <c r="T17" s="32">
        <v>1.6042881000000002</v>
      </c>
      <c r="U17" s="31">
        <v>20</v>
      </c>
      <c r="V17" s="31">
        <v>18</v>
      </c>
      <c r="W17" s="32">
        <v>0.9</v>
      </c>
      <c r="X17" s="32">
        <v>2.3595781792923427</v>
      </c>
      <c r="Y17" s="32">
        <v>1.2847137499999999</v>
      </c>
      <c r="Z17" s="31">
        <v>20</v>
      </c>
      <c r="AA17" s="31">
        <v>10</v>
      </c>
      <c r="AB17" s="32">
        <v>0.5</v>
      </c>
      <c r="AC17" s="32">
        <v>22.176027743710282</v>
      </c>
      <c r="AD17" s="32">
        <v>1.282662675</v>
      </c>
      <c r="AE17" s="31">
        <v>20</v>
      </c>
      <c r="AF17" s="31">
        <v>16</v>
      </c>
      <c r="AG17" s="32">
        <v>0.8</v>
      </c>
      <c r="AH17" s="32">
        <v>1.4697758703017318</v>
      </c>
      <c r="AI17" s="32">
        <v>1.1000992</v>
      </c>
      <c r="AJ17" s="31">
        <v>20</v>
      </c>
      <c r="AK17" s="31">
        <v>11</v>
      </c>
      <c r="AL17" s="32">
        <v>0.55</v>
      </c>
      <c r="AM17" s="32">
        <v>21.413502881139436</v>
      </c>
      <c r="AN17" s="32">
        <v>0.9052539</v>
      </c>
      <c r="AO17" s="31">
        <v>20</v>
      </c>
      <c r="AP17" s="31">
        <v>17</v>
      </c>
      <c r="AQ17" s="32">
        <v>0.85</v>
      </c>
      <c r="AR17" s="32">
        <v>2.2444193958232326</v>
      </c>
      <c r="AS17" s="32">
        <v>0.921251225</v>
      </c>
      <c r="AT17" s="31">
        <v>20</v>
      </c>
      <c r="AU17" s="31">
        <v>10</v>
      </c>
      <c r="AV17" s="32">
        <v>0.5</v>
      </c>
      <c r="AW17" s="32">
        <v>25.851162742441716</v>
      </c>
      <c r="AX17" s="32">
        <v>1.2837221749999999</v>
      </c>
      <c r="AY17" s="31">
        <v>20</v>
      </c>
      <c r="AZ17" s="31">
        <v>20</v>
      </c>
      <c r="BA17" s="32">
        <v>1</v>
      </c>
      <c r="BB17" s="32">
        <v>3.1978725897361056</v>
      </c>
      <c r="BC17" s="32">
        <v>0.75597595</v>
      </c>
      <c r="BD17" s="31">
        <v>20</v>
      </c>
      <c r="BE17" s="31">
        <v>8</v>
      </c>
      <c r="BF17" s="32">
        <v>0.4</v>
      </c>
      <c r="BG17" s="32">
        <v>23.508494942059517</v>
      </c>
      <c r="BH17" s="32">
        <v>1.5167430750000002</v>
      </c>
      <c r="BI17" s="31">
        <v>20</v>
      </c>
      <c r="BJ17" s="31">
        <v>20</v>
      </c>
      <c r="BK17" s="32">
        <v>1</v>
      </c>
      <c r="BL17" s="32">
        <v>2.437298857781365</v>
      </c>
      <c r="BM17" s="32">
        <v>0.8698518</v>
      </c>
      <c r="BN17" s="31">
        <v>20</v>
      </c>
      <c r="BO17" s="31">
        <v>9</v>
      </c>
      <c r="BP17" s="34">
        <v>0.45</v>
      </c>
      <c r="BQ17" s="32">
        <v>22.63787171545047</v>
      </c>
      <c r="BR17" s="32">
        <v>0.976518475</v>
      </c>
      <c r="BS17" s="31">
        <v>20</v>
      </c>
      <c r="BT17" s="31">
        <v>19</v>
      </c>
      <c r="BU17" s="32">
        <v>0.95</v>
      </c>
      <c r="BV17" s="32">
        <v>2.592674114499084</v>
      </c>
      <c r="BW17" s="32">
        <v>0.84507985</v>
      </c>
      <c r="BX17" s="31">
        <v>20</v>
      </c>
      <c r="BY17" s="31">
        <v>10</v>
      </c>
      <c r="BZ17" s="32">
        <v>0.5</v>
      </c>
      <c r="CA17" s="32">
        <v>5.782625451907096</v>
      </c>
      <c r="CB17" s="32">
        <v>1.1362325</v>
      </c>
      <c r="CC17" s="31">
        <v>20</v>
      </c>
      <c r="CD17" s="31">
        <v>16</v>
      </c>
      <c r="CE17" s="32">
        <v>0.8</v>
      </c>
      <c r="CF17" s="32">
        <v>2.735706999383096</v>
      </c>
      <c r="CG17" s="32">
        <v>1.0896537</v>
      </c>
      <c r="CH17" s="31">
        <v>20</v>
      </c>
      <c r="CI17" s="31">
        <v>17</v>
      </c>
      <c r="CJ17" s="32">
        <v>0.85</v>
      </c>
      <c r="CK17" s="32">
        <v>22.291949293450877</v>
      </c>
      <c r="CL17" s="32">
        <v>1.04852165</v>
      </c>
      <c r="CM17" s="31">
        <v>20</v>
      </c>
      <c r="CN17" s="31">
        <v>19</v>
      </c>
      <c r="CO17" s="32">
        <v>0.95</v>
      </c>
      <c r="CP17" s="32">
        <v>3.2333406679892134</v>
      </c>
      <c r="CQ17" s="32">
        <v>0.8004720750000001</v>
      </c>
      <c r="CR17" s="31">
        <v>20</v>
      </c>
      <c r="CS17" s="31">
        <v>3</v>
      </c>
      <c r="CT17" s="32">
        <v>0.15</v>
      </c>
      <c r="CU17" s="32">
        <v>20.764563790097426</v>
      </c>
      <c r="CV17" s="32">
        <v>1.2104547749999999</v>
      </c>
      <c r="CW17" s="31">
        <v>20</v>
      </c>
      <c r="CX17" s="31">
        <v>16</v>
      </c>
      <c r="CY17" s="32">
        <v>0.8</v>
      </c>
      <c r="CZ17" s="32">
        <v>2.8959904968717063</v>
      </c>
      <c r="DA17" s="32">
        <v>1.1516223</v>
      </c>
      <c r="DB17" s="31">
        <v>20</v>
      </c>
      <c r="DC17" s="31">
        <v>9</v>
      </c>
      <c r="DD17" s="32">
        <v>0.45</v>
      </c>
      <c r="DE17" s="32">
        <v>8.197370619182642</v>
      </c>
      <c r="DF17" s="32">
        <v>1.4</v>
      </c>
      <c r="DG17" s="31">
        <v>20</v>
      </c>
      <c r="DH17" s="31">
        <v>19</v>
      </c>
      <c r="DI17" s="32">
        <v>0.95</v>
      </c>
      <c r="DJ17" s="32">
        <v>2.8669531671195463</v>
      </c>
      <c r="DK17" s="32">
        <v>0.9</v>
      </c>
      <c r="DL17" s="31">
        <v>20</v>
      </c>
      <c r="DM17" s="31">
        <v>11</v>
      </c>
      <c r="DN17" s="32">
        <v>0.55</v>
      </c>
      <c r="DO17" s="32">
        <v>21.149564946246223</v>
      </c>
      <c r="DP17" s="33">
        <v>1.1</v>
      </c>
      <c r="DQ17" s="31">
        <v>20</v>
      </c>
      <c r="DR17" s="31">
        <v>17</v>
      </c>
      <c r="DS17" s="32">
        <v>0.85</v>
      </c>
      <c r="DT17" s="32">
        <v>2.6783440253373265</v>
      </c>
      <c r="DU17" s="33">
        <v>1.1</v>
      </c>
      <c r="DV17" s="33">
        <v>0.5</v>
      </c>
      <c r="DW17" s="33">
        <v>10.69491866</v>
      </c>
      <c r="DX17" s="33">
        <v>1.5821088</v>
      </c>
      <c r="DY17" s="33">
        <v>1</v>
      </c>
      <c r="DZ17" s="33">
        <v>1.533733388</v>
      </c>
      <c r="EA17" s="33">
        <v>0.804261675</v>
      </c>
    </row>
    <row r="18" ht="15"/>
    <row r="19" ht="15"/>
    <row r="20" spans="1:131" s="5" customFormat="1" ht="30">
      <c r="A20" s="5" t="s">
        <v>88</v>
      </c>
      <c r="B20" s="52">
        <f>_xlfn.QUARTILE.EXC(B5:B17,1)</f>
        <v>2.5</v>
      </c>
      <c r="C20" s="52">
        <f aca="true" t="shared" si="0" ref="C20:BN20">_xlfn.QUARTILE.EXC(C5:C17,1)</f>
        <v>24</v>
      </c>
      <c r="D20" s="52">
        <f t="shared" si="0"/>
        <v>44.5</v>
      </c>
      <c r="E20" s="52">
        <f t="shared" si="0"/>
        <v>4.5</v>
      </c>
      <c r="F20" s="52">
        <f t="shared" si="0"/>
        <v>20</v>
      </c>
      <c r="G20" s="52">
        <f t="shared" si="0"/>
        <v>10</v>
      </c>
      <c r="H20" s="53">
        <f t="shared" si="0"/>
        <v>0.5</v>
      </c>
      <c r="I20" s="53">
        <f t="shared" si="0"/>
        <v>12.104313387713653</v>
      </c>
      <c r="J20" s="55">
        <f t="shared" si="0"/>
        <v>1.2</v>
      </c>
      <c r="K20" s="52">
        <f t="shared" si="0"/>
        <v>20</v>
      </c>
      <c r="L20" s="52">
        <f t="shared" si="0"/>
        <v>19</v>
      </c>
      <c r="M20" s="55">
        <f t="shared" si="0"/>
        <v>0.95</v>
      </c>
      <c r="N20" s="53">
        <f t="shared" si="0"/>
        <v>0.6505017364059502</v>
      </c>
      <c r="O20" s="53">
        <f t="shared" si="0"/>
        <v>1.0263179375</v>
      </c>
      <c r="P20" s="52">
        <f t="shared" si="0"/>
        <v>20</v>
      </c>
      <c r="Q20" s="52">
        <f t="shared" si="0"/>
        <v>11.5</v>
      </c>
      <c r="R20" s="52">
        <f t="shared" si="0"/>
        <v>0.575</v>
      </c>
      <c r="S20" s="52">
        <f t="shared" si="0"/>
        <v>9.693153264031164</v>
      </c>
      <c r="T20" s="52">
        <f t="shared" si="0"/>
        <v>1.2388579750000002</v>
      </c>
      <c r="U20" s="52">
        <f t="shared" si="0"/>
        <v>20</v>
      </c>
      <c r="V20" s="52">
        <f t="shared" si="0"/>
        <v>19</v>
      </c>
      <c r="W20" s="52">
        <f t="shared" si="0"/>
        <v>0.95</v>
      </c>
      <c r="X20" s="52">
        <f t="shared" si="0"/>
        <v>0.48730659732971193</v>
      </c>
      <c r="Y20" s="52">
        <f t="shared" si="0"/>
        <v>0.9840228624999999</v>
      </c>
      <c r="Z20" s="52">
        <f t="shared" si="0"/>
        <v>20</v>
      </c>
      <c r="AA20" s="52">
        <f t="shared" si="0"/>
        <v>15</v>
      </c>
      <c r="AB20" s="52">
        <f t="shared" si="0"/>
        <v>0.75</v>
      </c>
      <c r="AC20" s="52">
        <f t="shared" si="0"/>
        <v>5.745678566298684</v>
      </c>
      <c r="AD20" s="52">
        <f t="shared" si="0"/>
        <v>1.1293779124999999</v>
      </c>
      <c r="AE20" s="52">
        <f t="shared" si="0"/>
        <v>20</v>
      </c>
      <c r="AF20" s="52">
        <f t="shared" si="0"/>
        <v>19</v>
      </c>
      <c r="AG20" s="52">
        <f t="shared" si="0"/>
        <v>0.95</v>
      </c>
      <c r="AH20" s="52">
        <f t="shared" si="0"/>
        <v>0.43617125936864465</v>
      </c>
      <c r="AI20" s="52">
        <f t="shared" si="0"/>
        <v>1.0172425375</v>
      </c>
      <c r="AJ20" s="52">
        <f t="shared" si="0"/>
        <v>20</v>
      </c>
      <c r="AK20" s="52">
        <f t="shared" si="0"/>
        <v>14</v>
      </c>
      <c r="AL20" s="52">
        <f t="shared" si="0"/>
        <v>0.7</v>
      </c>
      <c r="AM20" s="52">
        <f t="shared" si="0"/>
        <v>1.1879888149951563</v>
      </c>
      <c r="AN20" s="52">
        <f t="shared" si="0"/>
        <v>1.2819534875</v>
      </c>
      <c r="AO20" s="52">
        <f t="shared" si="0"/>
        <v>20</v>
      </c>
      <c r="AP20" s="52">
        <f t="shared" si="0"/>
        <v>19.5</v>
      </c>
      <c r="AQ20" s="52">
        <f t="shared" si="0"/>
        <v>0.975</v>
      </c>
      <c r="AR20" s="52">
        <f t="shared" si="0"/>
        <v>0.40835754564678906</v>
      </c>
      <c r="AS20" s="52">
        <f t="shared" si="0"/>
        <v>1.05484525</v>
      </c>
      <c r="AT20" s="52">
        <f t="shared" si="0"/>
        <v>20</v>
      </c>
      <c r="AU20" s="52">
        <f t="shared" si="0"/>
        <v>12</v>
      </c>
      <c r="AV20" s="52">
        <f t="shared" si="0"/>
        <v>0.6000000000000001</v>
      </c>
      <c r="AW20" s="52">
        <f t="shared" si="0"/>
        <v>2.1186599006702647</v>
      </c>
      <c r="AX20" s="52">
        <f t="shared" si="0"/>
        <v>1.261309275</v>
      </c>
      <c r="AY20" s="52">
        <f t="shared" si="0"/>
        <v>20</v>
      </c>
      <c r="AZ20" s="52">
        <f t="shared" si="0"/>
        <v>20</v>
      </c>
      <c r="BA20" s="52">
        <f t="shared" si="0"/>
        <v>1</v>
      </c>
      <c r="BB20" s="52">
        <f t="shared" si="0"/>
        <v>0.42634253422276247</v>
      </c>
      <c r="BC20" s="52">
        <f t="shared" si="0"/>
        <v>1.003255175</v>
      </c>
      <c r="BD20" s="52">
        <f t="shared" si="0"/>
        <v>20</v>
      </c>
      <c r="BE20" s="52">
        <f t="shared" si="0"/>
        <v>14</v>
      </c>
      <c r="BF20" s="52">
        <f t="shared" si="0"/>
        <v>0.7</v>
      </c>
      <c r="BG20" s="52">
        <f t="shared" si="0"/>
        <v>0.9079427365377049</v>
      </c>
      <c r="BH20" s="52">
        <f t="shared" si="0"/>
        <v>1.1943142</v>
      </c>
      <c r="BI20" s="52">
        <f t="shared" si="0"/>
        <v>20</v>
      </c>
      <c r="BJ20" s="52">
        <f t="shared" si="0"/>
        <v>19.5</v>
      </c>
      <c r="BK20" s="52">
        <f t="shared" si="0"/>
        <v>0.975</v>
      </c>
      <c r="BL20" s="52">
        <f t="shared" si="0"/>
        <v>0.6125330768157479</v>
      </c>
      <c r="BM20" s="52">
        <f t="shared" si="0"/>
        <v>0.9356468125000001</v>
      </c>
      <c r="BN20" s="52">
        <f t="shared" si="0"/>
        <v>20</v>
      </c>
      <c r="BO20" s="52">
        <f aca="true" t="shared" si="1" ref="BO20:DZ20">_xlfn.QUARTILE.EXC(BO5:BO17,1)</f>
        <v>13</v>
      </c>
      <c r="BP20" s="52">
        <f t="shared" si="1"/>
        <v>0.65</v>
      </c>
      <c r="BQ20" s="52">
        <f t="shared" si="1"/>
        <v>0.8457234893173058</v>
      </c>
      <c r="BR20" s="52">
        <f t="shared" si="1"/>
        <v>1.220152375</v>
      </c>
      <c r="BS20" s="52">
        <f t="shared" si="1"/>
        <v>20</v>
      </c>
      <c r="BT20" s="52">
        <f t="shared" si="1"/>
        <v>19.5</v>
      </c>
      <c r="BU20" s="52">
        <f t="shared" si="1"/>
        <v>0.975</v>
      </c>
      <c r="BV20" s="52">
        <f t="shared" si="1"/>
        <v>0.3773968045832958</v>
      </c>
      <c r="BW20" s="52">
        <f t="shared" si="1"/>
        <v>1.00749025</v>
      </c>
      <c r="BX20" s="52">
        <f t="shared" si="1"/>
        <v>20</v>
      </c>
      <c r="BY20" s="52">
        <f t="shared" si="1"/>
        <v>14</v>
      </c>
      <c r="BZ20" s="52">
        <f t="shared" si="1"/>
        <v>0.7</v>
      </c>
      <c r="CA20" s="52">
        <f t="shared" si="1"/>
        <v>2.2041717775070864</v>
      </c>
      <c r="CB20" s="52">
        <f t="shared" si="1"/>
        <v>1.1154708125</v>
      </c>
      <c r="CC20" s="52">
        <f t="shared" si="1"/>
        <v>20</v>
      </c>
      <c r="CD20" s="52">
        <f t="shared" si="1"/>
        <v>19.5</v>
      </c>
      <c r="CE20" s="52">
        <f t="shared" si="1"/>
        <v>0.975</v>
      </c>
      <c r="CF20" s="52">
        <f t="shared" si="1"/>
        <v>0.6383650768076405</v>
      </c>
      <c r="CG20" s="52">
        <f t="shared" si="1"/>
        <v>0.9915633625</v>
      </c>
      <c r="CH20" s="52">
        <f t="shared" si="1"/>
        <v>20</v>
      </c>
      <c r="CI20" s="52">
        <f t="shared" si="1"/>
        <v>17</v>
      </c>
      <c r="CJ20" s="52">
        <f t="shared" si="1"/>
        <v>0.85</v>
      </c>
      <c r="CK20" s="52">
        <f t="shared" si="1"/>
        <v>2.024564785819013</v>
      </c>
      <c r="CL20" s="52">
        <f t="shared" si="1"/>
        <v>1.1618316499999999</v>
      </c>
      <c r="CM20" s="52">
        <f t="shared" si="1"/>
        <v>20</v>
      </c>
      <c r="CN20" s="52">
        <f t="shared" si="1"/>
        <v>20</v>
      </c>
      <c r="CO20" s="52">
        <f t="shared" si="1"/>
        <v>1</v>
      </c>
      <c r="CP20" s="52">
        <f t="shared" si="1"/>
        <v>0.5085432922588033</v>
      </c>
      <c r="CQ20" s="52">
        <f t="shared" si="1"/>
        <v>0.9609594874999999</v>
      </c>
      <c r="CR20" s="52">
        <f t="shared" si="1"/>
        <v>20</v>
      </c>
      <c r="CS20" s="52">
        <f t="shared" si="1"/>
        <v>13.5</v>
      </c>
      <c r="CT20" s="52">
        <f t="shared" si="1"/>
        <v>0.675</v>
      </c>
      <c r="CU20" s="52">
        <f t="shared" si="1"/>
        <v>0.6048979330201796</v>
      </c>
      <c r="CV20" s="52">
        <f t="shared" si="1"/>
        <v>1.1487114125</v>
      </c>
      <c r="CW20" s="52">
        <f t="shared" si="1"/>
        <v>20</v>
      </c>
      <c r="CX20" s="52">
        <f t="shared" si="1"/>
        <v>20</v>
      </c>
      <c r="CY20" s="52">
        <f t="shared" si="1"/>
        <v>1</v>
      </c>
      <c r="CZ20" s="52">
        <f t="shared" si="1"/>
        <v>0.4929210630442799</v>
      </c>
      <c r="DA20" s="52">
        <f t="shared" si="1"/>
        <v>0.9045194125</v>
      </c>
      <c r="DB20" s="52">
        <f t="shared" si="1"/>
        <v>20</v>
      </c>
      <c r="DC20" s="52">
        <f t="shared" si="1"/>
        <v>14.5</v>
      </c>
      <c r="DD20" s="52">
        <f t="shared" si="1"/>
        <v>0.725</v>
      </c>
      <c r="DE20" s="52">
        <f t="shared" si="1"/>
        <v>1.0148218255338077</v>
      </c>
      <c r="DF20" s="52">
        <f t="shared" si="1"/>
        <v>1.2</v>
      </c>
      <c r="DG20" s="52">
        <f t="shared" si="1"/>
        <v>20</v>
      </c>
      <c r="DH20" s="52">
        <f t="shared" si="1"/>
        <v>19.5</v>
      </c>
      <c r="DI20" s="52">
        <f t="shared" si="1"/>
        <v>0.975</v>
      </c>
      <c r="DJ20" s="52">
        <f t="shared" si="1"/>
        <v>0.39211641706195416</v>
      </c>
      <c r="DK20" s="52">
        <f t="shared" si="1"/>
        <v>0.955</v>
      </c>
      <c r="DL20" s="52">
        <f t="shared" si="1"/>
        <v>20</v>
      </c>
      <c r="DM20" s="52">
        <f t="shared" si="1"/>
        <v>15.5</v>
      </c>
      <c r="DN20" s="52">
        <f t="shared" si="1"/>
        <v>0.775</v>
      </c>
      <c r="DO20" s="52">
        <f t="shared" si="1"/>
        <v>0.8284685866453094</v>
      </c>
      <c r="DP20" s="52">
        <f t="shared" si="1"/>
        <v>1.1</v>
      </c>
      <c r="DQ20" s="52">
        <f t="shared" si="1"/>
        <v>20</v>
      </c>
      <c r="DR20" s="52">
        <f t="shared" si="1"/>
        <v>20</v>
      </c>
      <c r="DS20" s="52">
        <f t="shared" si="1"/>
        <v>1</v>
      </c>
      <c r="DT20" s="52">
        <f t="shared" si="1"/>
        <v>0.5262822345424121</v>
      </c>
      <c r="DU20" s="52">
        <f t="shared" si="1"/>
        <v>0.95</v>
      </c>
      <c r="DV20" s="52">
        <f t="shared" si="1"/>
        <v>0.625</v>
      </c>
      <c r="DW20" s="53">
        <f t="shared" si="1"/>
        <v>5.98524973675</v>
      </c>
      <c r="DX20" s="52">
        <f t="shared" si="1"/>
        <v>1.2802034875000001</v>
      </c>
      <c r="DY20" s="52">
        <f t="shared" si="1"/>
        <v>1</v>
      </c>
      <c r="DZ20" s="52">
        <f t="shared" si="1"/>
        <v>0.13756187549999999</v>
      </c>
      <c r="EA20" s="52">
        <f>_xlfn.QUARTILE.EXC(EA5:EA17,1)</f>
        <v>0.87329978125</v>
      </c>
    </row>
    <row r="21" spans="1:131" s="16" customFormat="1" ht="15">
      <c r="A21" s="16" t="s">
        <v>2</v>
      </c>
      <c r="B21" s="54">
        <f>MEDIAN(B5:B17)</f>
        <v>3</v>
      </c>
      <c r="C21" s="54">
        <f aca="true" t="shared" si="2" ref="C21:BN21">MEDIAN(C5:C17)</f>
        <v>26.5</v>
      </c>
      <c r="D21" s="54">
        <f t="shared" si="2"/>
        <v>50</v>
      </c>
      <c r="E21" s="54">
        <f t="shared" si="2"/>
        <v>6</v>
      </c>
      <c r="F21" s="54">
        <f t="shared" si="2"/>
        <v>20</v>
      </c>
      <c r="G21" s="54">
        <f t="shared" si="2"/>
        <v>14</v>
      </c>
      <c r="H21" s="53">
        <f t="shared" si="2"/>
        <v>0.7</v>
      </c>
      <c r="I21" s="53">
        <f t="shared" si="2"/>
        <v>16.607410308486273</v>
      </c>
      <c r="J21" s="53">
        <f t="shared" si="2"/>
        <v>1.4</v>
      </c>
      <c r="K21" s="54">
        <f t="shared" si="2"/>
        <v>20</v>
      </c>
      <c r="L21" s="54">
        <f t="shared" si="2"/>
        <v>20</v>
      </c>
      <c r="M21" s="55">
        <f t="shared" si="2"/>
        <v>1</v>
      </c>
      <c r="N21" s="53">
        <f t="shared" si="2"/>
        <v>0.8372565585612808</v>
      </c>
      <c r="O21" s="53">
        <f t="shared" si="2"/>
        <v>1.174547775</v>
      </c>
      <c r="P21" s="54">
        <f t="shared" si="2"/>
        <v>20</v>
      </c>
      <c r="Q21" s="54">
        <f t="shared" si="2"/>
        <v>14</v>
      </c>
      <c r="R21" s="54">
        <f t="shared" si="2"/>
        <v>0.7</v>
      </c>
      <c r="S21" s="54">
        <f t="shared" si="2"/>
        <v>17.248782074360626</v>
      </c>
      <c r="T21" s="54">
        <f t="shared" si="2"/>
        <v>1.3937883500000001</v>
      </c>
      <c r="U21" s="54">
        <f t="shared" si="2"/>
        <v>20</v>
      </c>
      <c r="V21" s="54">
        <f t="shared" si="2"/>
        <v>20</v>
      </c>
      <c r="W21" s="54">
        <f t="shared" si="2"/>
        <v>1</v>
      </c>
      <c r="X21" s="54">
        <f t="shared" si="2"/>
        <v>0.9090283409364915</v>
      </c>
      <c r="Y21" s="54">
        <f t="shared" si="2"/>
        <v>1.1443545750000002</v>
      </c>
      <c r="Z21" s="54">
        <f t="shared" si="2"/>
        <v>20</v>
      </c>
      <c r="AA21" s="54">
        <f t="shared" si="2"/>
        <v>18</v>
      </c>
      <c r="AB21" s="54">
        <f t="shared" si="2"/>
        <v>0.9</v>
      </c>
      <c r="AC21" s="54">
        <f t="shared" si="2"/>
        <v>16.725650358529734</v>
      </c>
      <c r="AD21" s="54">
        <f t="shared" si="2"/>
        <v>1.3496245999999998</v>
      </c>
      <c r="AE21" s="54">
        <f t="shared" si="2"/>
        <v>20</v>
      </c>
      <c r="AF21" s="54">
        <f t="shared" si="2"/>
        <v>20</v>
      </c>
      <c r="AG21" s="54">
        <f t="shared" si="2"/>
        <v>1</v>
      </c>
      <c r="AH21" s="54">
        <f t="shared" si="2"/>
        <v>0.8919607433212153</v>
      </c>
      <c r="AI21" s="54">
        <f t="shared" si="2"/>
        <v>1.122542675</v>
      </c>
      <c r="AJ21" s="54">
        <f t="shared" si="2"/>
        <v>20</v>
      </c>
      <c r="AK21" s="54">
        <f t="shared" si="2"/>
        <v>17</v>
      </c>
      <c r="AL21" s="54">
        <f t="shared" si="2"/>
        <v>0.85</v>
      </c>
      <c r="AM21" s="54">
        <f t="shared" si="2"/>
        <v>3.086099464215982</v>
      </c>
      <c r="AN21" s="54">
        <f t="shared" si="2"/>
        <v>1.4124502500000002</v>
      </c>
      <c r="AO21" s="54">
        <f t="shared" si="2"/>
        <v>20</v>
      </c>
      <c r="AP21" s="54">
        <f t="shared" si="2"/>
        <v>20</v>
      </c>
      <c r="AQ21" s="54">
        <f t="shared" si="2"/>
        <v>1</v>
      </c>
      <c r="AR21" s="54">
        <f t="shared" si="2"/>
        <v>0.7540392670707696</v>
      </c>
      <c r="AS21" s="54">
        <f t="shared" si="2"/>
        <v>1.1062056500000002</v>
      </c>
      <c r="AT21" s="54">
        <f t="shared" si="2"/>
        <v>20</v>
      </c>
      <c r="AU21" s="54">
        <f t="shared" si="2"/>
        <v>15</v>
      </c>
      <c r="AV21" s="54">
        <f t="shared" si="2"/>
        <v>0.75</v>
      </c>
      <c r="AW21" s="54">
        <f t="shared" si="2"/>
        <v>15.519994049466236</v>
      </c>
      <c r="AX21" s="54">
        <f t="shared" si="2"/>
        <v>1.31691065</v>
      </c>
      <c r="AY21" s="54">
        <f t="shared" si="2"/>
        <v>20</v>
      </c>
      <c r="AZ21" s="54">
        <f t="shared" si="2"/>
        <v>20</v>
      </c>
      <c r="BA21" s="54">
        <f t="shared" si="2"/>
        <v>1</v>
      </c>
      <c r="BB21" s="54">
        <f t="shared" si="2"/>
        <v>1.1550623904822057</v>
      </c>
      <c r="BC21" s="54">
        <f t="shared" si="2"/>
        <v>1.0874542</v>
      </c>
      <c r="BD21" s="54">
        <f t="shared" si="2"/>
        <v>20</v>
      </c>
      <c r="BE21" s="54">
        <f t="shared" si="2"/>
        <v>15</v>
      </c>
      <c r="BF21" s="54">
        <f t="shared" si="2"/>
        <v>0.75</v>
      </c>
      <c r="BG21" s="54">
        <f t="shared" si="2"/>
        <v>5.003981325189508</v>
      </c>
      <c r="BH21" s="54">
        <f t="shared" si="2"/>
        <v>1.4456275250000001</v>
      </c>
      <c r="BI21" s="54">
        <f t="shared" si="2"/>
        <v>20</v>
      </c>
      <c r="BJ21" s="54">
        <f t="shared" si="2"/>
        <v>20</v>
      </c>
      <c r="BK21" s="54">
        <f t="shared" si="2"/>
        <v>1</v>
      </c>
      <c r="BL21" s="54">
        <f t="shared" si="2"/>
        <v>0.9822893846951617</v>
      </c>
      <c r="BM21" s="54">
        <f t="shared" si="2"/>
        <v>1.0031652999999998</v>
      </c>
      <c r="BN21" s="54">
        <f t="shared" si="2"/>
        <v>20</v>
      </c>
      <c r="BO21" s="54">
        <f aca="true" t="shared" si="3" ref="BO21:DZ21">MEDIAN(BO5:BO17)</f>
        <v>19</v>
      </c>
      <c r="BP21" s="54">
        <f t="shared" si="3"/>
        <v>0.95</v>
      </c>
      <c r="BQ21" s="54">
        <f t="shared" si="3"/>
        <v>9.186753184656952</v>
      </c>
      <c r="BR21" s="54">
        <f t="shared" si="3"/>
        <v>1.3206954</v>
      </c>
      <c r="BS21" s="54">
        <f t="shared" si="3"/>
        <v>20</v>
      </c>
      <c r="BT21" s="54">
        <f t="shared" si="3"/>
        <v>20</v>
      </c>
      <c r="BU21" s="54">
        <f t="shared" si="3"/>
        <v>1</v>
      </c>
      <c r="BV21" s="54">
        <f t="shared" si="3"/>
        <v>1.293771656832131</v>
      </c>
      <c r="BW21" s="54">
        <f t="shared" si="3"/>
        <v>1.103000325</v>
      </c>
      <c r="BX21" s="54">
        <f t="shared" si="3"/>
        <v>20</v>
      </c>
      <c r="BY21" s="54">
        <f t="shared" si="3"/>
        <v>18</v>
      </c>
      <c r="BZ21" s="54">
        <f t="shared" si="3"/>
        <v>0.9</v>
      </c>
      <c r="CA21" s="54">
        <f t="shared" si="3"/>
        <v>5.353194947329987</v>
      </c>
      <c r="CB21" s="54">
        <f t="shared" si="3"/>
        <v>1.4554916500000001</v>
      </c>
      <c r="CC21" s="54">
        <f t="shared" si="3"/>
        <v>20</v>
      </c>
      <c r="CD21" s="54">
        <f t="shared" si="3"/>
        <v>20</v>
      </c>
      <c r="CE21" s="54">
        <f t="shared" si="3"/>
        <v>1</v>
      </c>
      <c r="CF21" s="54">
        <f t="shared" si="3"/>
        <v>1.222046086670828</v>
      </c>
      <c r="CG21" s="54">
        <f t="shared" si="3"/>
        <v>1.1043319999999999</v>
      </c>
      <c r="CH21" s="54">
        <f t="shared" si="3"/>
        <v>20</v>
      </c>
      <c r="CI21" s="54">
        <f t="shared" si="3"/>
        <v>19</v>
      </c>
      <c r="CJ21" s="54">
        <f t="shared" si="3"/>
        <v>0.95</v>
      </c>
      <c r="CK21" s="54">
        <f t="shared" si="3"/>
        <v>9.431160047146129</v>
      </c>
      <c r="CL21" s="54">
        <f t="shared" si="3"/>
        <v>1.37079305</v>
      </c>
      <c r="CM21" s="54">
        <f t="shared" si="3"/>
        <v>20</v>
      </c>
      <c r="CN21" s="54">
        <f t="shared" si="3"/>
        <v>20</v>
      </c>
      <c r="CO21" s="54">
        <f t="shared" si="3"/>
        <v>1</v>
      </c>
      <c r="CP21" s="54">
        <f t="shared" si="3"/>
        <v>1.3238560940593305</v>
      </c>
      <c r="CQ21" s="54">
        <f t="shared" si="3"/>
        <v>1.1802764749999999</v>
      </c>
      <c r="CR21" s="54">
        <f t="shared" si="3"/>
        <v>20</v>
      </c>
      <c r="CS21" s="54">
        <f t="shared" si="3"/>
        <v>17</v>
      </c>
      <c r="CT21" s="54">
        <f t="shared" si="3"/>
        <v>0.85</v>
      </c>
      <c r="CU21" s="54">
        <f t="shared" si="3"/>
        <v>3.2498780028818257</v>
      </c>
      <c r="CV21" s="54">
        <f t="shared" si="3"/>
        <v>1.231521725</v>
      </c>
      <c r="CW21" s="54">
        <f t="shared" si="3"/>
        <v>20</v>
      </c>
      <c r="CX21" s="54">
        <f t="shared" si="3"/>
        <v>20</v>
      </c>
      <c r="CY21" s="54">
        <f t="shared" si="3"/>
        <v>1</v>
      </c>
      <c r="CZ21" s="54">
        <f t="shared" si="3"/>
        <v>1.2040767457290849</v>
      </c>
      <c r="DA21" s="54">
        <f t="shared" si="3"/>
        <v>1.1516223</v>
      </c>
      <c r="DB21" s="54">
        <f t="shared" si="3"/>
        <v>20</v>
      </c>
      <c r="DC21" s="54">
        <f t="shared" si="3"/>
        <v>19</v>
      </c>
      <c r="DD21" s="55">
        <f t="shared" si="3"/>
        <v>0.95</v>
      </c>
      <c r="DE21" s="53">
        <f t="shared" si="3"/>
        <v>2.722643902333908</v>
      </c>
      <c r="DF21" s="53">
        <f t="shared" si="3"/>
        <v>1.3</v>
      </c>
      <c r="DG21" s="54">
        <f t="shared" si="3"/>
        <v>20</v>
      </c>
      <c r="DH21" s="54">
        <f t="shared" si="3"/>
        <v>20</v>
      </c>
      <c r="DI21" s="53">
        <f t="shared" si="3"/>
        <v>1</v>
      </c>
      <c r="DJ21" s="53">
        <f t="shared" si="3"/>
        <v>1.062024245761684</v>
      </c>
      <c r="DK21" s="53">
        <f t="shared" si="3"/>
        <v>1.1</v>
      </c>
      <c r="DL21" s="54">
        <f t="shared" si="3"/>
        <v>20</v>
      </c>
      <c r="DM21" s="54">
        <f t="shared" si="3"/>
        <v>17</v>
      </c>
      <c r="DN21" s="55">
        <f t="shared" si="3"/>
        <v>0.85</v>
      </c>
      <c r="DO21" s="53">
        <f t="shared" si="3"/>
        <v>3.1081576053825497</v>
      </c>
      <c r="DP21" s="53">
        <f t="shared" si="3"/>
        <v>1.4</v>
      </c>
      <c r="DQ21" s="54">
        <f t="shared" si="3"/>
        <v>20</v>
      </c>
      <c r="DR21" s="54">
        <f t="shared" si="3"/>
        <v>20</v>
      </c>
      <c r="DS21" s="53">
        <f t="shared" si="3"/>
        <v>1</v>
      </c>
      <c r="DT21" s="53">
        <f t="shared" si="3"/>
        <v>1.011122751605932</v>
      </c>
      <c r="DU21" s="53">
        <f t="shared" si="3"/>
        <v>1.1</v>
      </c>
      <c r="DV21" s="55">
        <f t="shared" si="3"/>
        <v>0.75</v>
      </c>
      <c r="DW21" s="53">
        <f t="shared" si="3"/>
        <v>8.539992363</v>
      </c>
      <c r="DX21" s="54">
        <f t="shared" si="3"/>
        <v>1.457444925</v>
      </c>
      <c r="DY21" s="54">
        <f t="shared" si="3"/>
        <v>1</v>
      </c>
      <c r="DZ21" s="54">
        <f t="shared" si="3"/>
        <v>0.6609264505</v>
      </c>
      <c r="EA21" s="54">
        <f>MEDIAN(EA5:EA17)</f>
        <v>1.14386595</v>
      </c>
    </row>
    <row r="22" spans="1:131" s="5" customFormat="1" ht="30">
      <c r="A22" s="5" t="s">
        <v>89</v>
      </c>
      <c r="B22" s="52">
        <f>_xlfn.QUARTILE.EXC(B5:B17,3)</f>
        <v>5</v>
      </c>
      <c r="C22" s="52">
        <f aca="true" t="shared" si="4" ref="C22:BN22">_xlfn.QUARTILE.EXC(C5:C17,3)</f>
        <v>29</v>
      </c>
      <c r="D22" s="52">
        <f t="shared" si="4"/>
        <v>77.5</v>
      </c>
      <c r="E22" s="52">
        <f t="shared" si="4"/>
        <v>11.5</v>
      </c>
      <c r="F22" s="52">
        <f t="shared" si="4"/>
        <v>20</v>
      </c>
      <c r="G22" s="52">
        <f t="shared" si="4"/>
        <v>17.5</v>
      </c>
      <c r="H22" s="55">
        <f t="shared" si="4"/>
        <v>0.875</v>
      </c>
      <c r="I22" s="53">
        <f t="shared" si="4"/>
        <v>19.63771932807889</v>
      </c>
      <c r="J22" s="53">
        <f t="shared" si="4"/>
        <v>1.5</v>
      </c>
      <c r="K22" s="52">
        <f t="shared" si="4"/>
        <v>20</v>
      </c>
      <c r="L22" s="52">
        <f t="shared" si="4"/>
        <v>20</v>
      </c>
      <c r="M22" s="55">
        <f t="shared" si="4"/>
        <v>1</v>
      </c>
      <c r="N22" s="53">
        <f t="shared" si="4"/>
        <v>1.5509748541182535</v>
      </c>
      <c r="O22" s="53">
        <f t="shared" si="4"/>
        <v>1.2523832625</v>
      </c>
      <c r="P22" s="52">
        <f t="shared" si="4"/>
        <v>20</v>
      </c>
      <c r="Q22" s="52">
        <f t="shared" si="4"/>
        <v>17.5</v>
      </c>
      <c r="R22" s="52">
        <f t="shared" si="4"/>
        <v>0.875</v>
      </c>
      <c r="S22" s="52">
        <f t="shared" si="4"/>
        <v>19.807856875619233</v>
      </c>
      <c r="T22" s="52">
        <f t="shared" si="4"/>
        <v>1.6028280000000001</v>
      </c>
      <c r="U22" s="52">
        <f t="shared" si="4"/>
        <v>20</v>
      </c>
      <c r="V22" s="52">
        <f t="shared" si="4"/>
        <v>20</v>
      </c>
      <c r="W22" s="52">
        <f t="shared" si="4"/>
        <v>1</v>
      </c>
      <c r="X22" s="52">
        <f t="shared" si="4"/>
        <v>1.8574927300931239</v>
      </c>
      <c r="Y22" s="52">
        <f t="shared" si="4"/>
        <v>1.2816675124999999</v>
      </c>
      <c r="Z22" s="52">
        <f t="shared" si="4"/>
        <v>20</v>
      </c>
      <c r="AA22" s="52">
        <f t="shared" si="4"/>
        <v>19</v>
      </c>
      <c r="AB22" s="52">
        <f t="shared" si="4"/>
        <v>0.95</v>
      </c>
      <c r="AC22" s="52">
        <f t="shared" si="4"/>
        <v>20.442889175348412</v>
      </c>
      <c r="AD22" s="52">
        <f t="shared" si="4"/>
        <v>1.5591786</v>
      </c>
      <c r="AE22" s="52">
        <f t="shared" si="4"/>
        <v>20</v>
      </c>
      <c r="AF22" s="52">
        <f t="shared" si="4"/>
        <v>20</v>
      </c>
      <c r="AG22" s="52">
        <f t="shared" si="4"/>
        <v>1</v>
      </c>
      <c r="AH22" s="52">
        <f t="shared" si="4"/>
        <v>1.5912687067601017</v>
      </c>
      <c r="AI22" s="52">
        <f t="shared" si="4"/>
        <v>1.2306845</v>
      </c>
      <c r="AJ22" s="52">
        <f t="shared" si="4"/>
        <v>20</v>
      </c>
      <c r="AK22" s="52">
        <f t="shared" si="4"/>
        <v>18.5</v>
      </c>
      <c r="AL22" s="52">
        <f t="shared" si="4"/>
        <v>0.925</v>
      </c>
      <c r="AM22" s="52">
        <f t="shared" si="4"/>
        <v>14.298997476003347</v>
      </c>
      <c r="AN22" s="52">
        <f t="shared" si="4"/>
        <v>1.5913060250000002</v>
      </c>
      <c r="AO22" s="52">
        <f t="shared" si="4"/>
        <v>20</v>
      </c>
      <c r="AP22" s="52">
        <f t="shared" si="4"/>
        <v>20</v>
      </c>
      <c r="AQ22" s="52">
        <f t="shared" si="4"/>
        <v>1</v>
      </c>
      <c r="AR22" s="52">
        <f t="shared" si="4"/>
        <v>1.0377583947659232</v>
      </c>
      <c r="AS22" s="52">
        <f t="shared" si="4"/>
        <v>1.3027565</v>
      </c>
      <c r="AT22" s="52">
        <f t="shared" si="4"/>
        <v>20</v>
      </c>
      <c r="AU22" s="52">
        <f t="shared" si="4"/>
        <v>19.5</v>
      </c>
      <c r="AV22" s="52">
        <f t="shared" si="4"/>
        <v>0.975</v>
      </c>
      <c r="AW22" s="52">
        <f t="shared" si="4"/>
        <v>19.04283649539513</v>
      </c>
      <c r="AX22" s="52">
        <f t="shared" si="4"/>
        <v>1.5078055875</v>
      </c>
      <c r="AY22" s="52">
        <f t="shared" si="4"/>
        <v>20</v>
      </c>
      <c r="AZ22" s="52">
        <f t="shared" si="4"/>
        <v>20</v>
      </c>
      <c r="BA22" s="52">
        <f t="shared" si="4"/>
        <v>1</v>
      </c>
      <c r="BB22" s="52">
        <f t="shared" si="4"/>
        <v>1.6740379398808578</v>
      </c>
      <c r="BC22" s="52">
        <f t="shared" si="4"/>
        <v>1.2410934624999999</v>
      </c>
      <c r="BD22" s="52">
        <f t="shared" si="4"/>
        <v>20</v>
      </c>
      <c r="BE22" s="52">
        <f t="shared" si="4"/>
        <v>18.5</v>
      </c>
      <c r="BF22" s="52">
        <f t="shared" si="4"/>
        <v>0.925</v>
      </c>
      <c r="BG22" s="52">
        <f t="shared" si="4"/>
        <v>16.331440752727747</v>
      </c>
      <c r="BH22" s="52">
        <f t="shared" si="4"/>
        <v>1.6818595374999998</v>
      </c>
      <c r="BI22" s="52">
        <f t="shared" si="4"/>
        <v>20</v>
      </c>
      <c r="BJ22" s="52">
        <f t="shared" si="4"/>
        <v>20</v>
      </c>
      <c r="BK22" s="52">
        <f t="shared" si="4"/>
        <v>1</v>
      </c>
      <c r="BL22" s="52">
        <f t="shared" si="4"/>
        <v>2.5295240770640106</v>
      </c>
      <c r="BM22" s="52">
        <f t="shared" si="4"/>
        <v>1.3035921250000002</v>
      </c>
      <c r="BN22" s="52">
        <f t="shared" si="4"/>
        <v>20</v>
      </c>
      <c r="BO22" s="52">
        <f aca="true" t="shared" si="5" ref="BO22:DZ22">_xlfn.QUARTILE.EXC(BO5:BO17,3)</f>
        <v>20</v>
      </c>
      <c r="BP22" s="52">
        <f t="shared" si="5"/>
        <v>1</v>
      </c>
      <c r="BQ22" s="52">
        <f t="shared" si="5"/>
        <v>17.64711727281025</v>
      </c>
      <c r="BR22" s="52">
        <f t="shared" si="5"/>
        <v>1.4810164375000001</v>
      </c>
      <c r="BS22" s="52">
        <f t="shared" si="5"/>
        <v>20</v>
      </c>
      <c r="BT22" s="52">
        <f t="shared" si="5"/>
        <v>20</v>
      </c>
      <c r="BU22" s="52">
        <f t="shared" si="5"/>
        <v>1</v>
      </c>
      <c r="BV22" s="52">
        <f t="shared" si="5"/>
        <v>2.33979539983281</v>
      </c>
      <c r="BW22" s="52">
        <f t="shared" si="5"/>
        <v>1.2256397125</v>
      </c>
      <c r="BX22" s="52">
        <f t="shared" si="5"/>
        <v>20</v>
      </c>
      <c r="BY22" s="52">
        <f t="shared" si="5"/>
        <v>19</v>
      </c>
      <c r="BZ22" s="52">
        <f t="shared" si="5"/>
        <v>0.95</v>
      </c>
      <c r="CA22" s="52">
        <f t="shared" si="5"/>
        <v>7.950209689957777</v>
      </c>
      <c r="CB22" s="52">
        <f t="shared" si="5"/>
        <v>1.764035725</v>
      </c>
      <c r="CC22" s="52">
        <f t="shared" si="5"/>
        <v>20</v>
      </c>
      <c r="CD22" s="52">
        <f t="shared" si="5"/>
        <v>20</v>
      </c>
      <c r="CE22" s="52">
        <f t="shared" si="5"/>
        <v>1</v>
      </c>
      <c r="CF22" s="52">
        <f t="shared" si="5"/>
        <v>2.6787281478648763</v>
      </c>
      <c r="CG22" s="52">
        <f t="shared" si="5"/>
        <v>1.3490578750000002</v>
      </c>
      <c r="CH22" s="52">
        <f t="shared" si="5"/>
        <v>20</v>
      </c>
      <c r="CI22" s="52">
        <f t="shared" si="5"/>
        <v>19</v>
      </c>
      <c r="CJ22" s="52">
        <f t="shared" si="5"/>
        <v>0.95</v>
      </c>
      <c r="CK22" s="52">
        <f t="shared" si="5"/>
        <v>17.646486440865033</v>
      </c>
      <c r="CL22" s="52">
        <f t="shared" si="5"/>
        <v>1.7311815875</v>
      </c>
      <c r="CM22" s="52">
        <f t="shared" si="5"/>
        <v>20</v>
      </c>
      <c r="CN22" s="52">
        <f t="shared" si="5"/>
        <v>20</v>
      </c>
      <c r="CO22" s="52">
        <f t="shared" si="5"/>
        <v>1</v>
      </c>
      <c r="CP22" s="52">
        <f t="shared" si="5"/>
        <v>2.2065872775552497</v>
      </c>
      <c r="CQ22" s="52">
        <f t="shared" si="5"/>
        <v>1.36109775</v>
      </c>
      <c r="CR22" s="52">
        <f t="shared" si="5"/>
        <v>20</v>
      </c>
      <c r="CS22" s="52">
        <f t="shared" si="5"/>
        <v>19</v>
      </c>
      <c r="CT22" s="52">
        <f t="shared" si="5"/>
        <v>0.95</v>
      </c>
      <c r="CU22" s="52">
        <f t="shared" si="5"/>
        <v>12.683144275196701</v>
      </c>
      <c r="CV22" s="52">
        <f t="shared" si="5"/>
        <v>1.7322707624999998</v>
      </c>
      <c r="CW22" s="52">
        <f t="shared" si="5"/>
        <v>20</v>
      </c>
      <c r="CX22" s="52">
        <f t="shared" si="5"/>
        <v>20</v>
      </c>
      <c r="CY22" s="52">
        <f t="shared" si="5"/>
        <v>1</v>
      </c>
      <c r="CZ22" s="52">
        <f t="shared" si="5"/>
        <v>2.599843446580145</v>
      </c>
      <c r="DA22" s="52">
        <f t="shared" si="5"/>
        <v>1.3510152875</v>
      </c>
      <c r="DB22" s="52">
        <f t="shared" si="5"/>
        <v>20</v>
      </c>
      <c r="DC22" s="52">
        <f t="shared" si="5"/>
        <v>19.5</v>
      </c>
      <c r="DD22" s="52">
        <f t="shared" si="5"/>
        <v>0.975</v>
      </c>
      <c r="DE22" s="52">
        <f t="shared" si="5"/>
        <v>8.532444582957432</v>
      </c>
      <c r="DF22" s="52">
        <f t="shared" si="5"/>
        <v>1.75</v>
      </c>
      <c r="DG22" s="52">
        <f t="shared" si="5"/>
        <v>20</v>
      </c>
      <c r="DH22" s="52">
        <f t="shared" si="5"/>
        <v>20</v>
      </c>
      <c r="DI22" s="52">
        <f t="shared" si="5"/>
        <v>1</v>
      </c>
      <c r="DJ22" s="52">
        <f t="shared" si="5"/>
        <v>2.1344911020006627</v>
      </c>
      <c r="DK22" s="52">
        <f t="shared" si="5"/>
        <v>1.35</v>
      </c>
      <c r="DL22" s="52">
        <f t="shared" si="5"/>
        <v>20</v>
      </c>
      <c r="DM22" s="52">
        <f t="shared" si="5"/>
        <v>18.5</v>
      </c>
      <c r="DN22" s="52">
        <f t="shared" si="5"/>
        <v>0.925</v>
      </c>
      <c r="DO22" s="52">
        <f t="shared" si="5"/>
        <v>8.272180267648784</v>
      </c>
      <c r="DP22" s="52">
        <f t="shared" si="5"/>
        <v>1.7</v>
      </c>
      <c r="DQ22" s="52">
        <f t="shared" si="5"/>
        <v>20</v>
      </c>
      <c r="DR22" s="52">
        <f t="shared" si="5"/>
        <v>20</v>
      </c>
      <c r="DS22" s="52">
        <f t="shared" si="5"/>
        <v>1</v>
      </c>
      <c r="DT22" s="52">
        <f t="shared" si="5"/>
        <v>2.6500466608419915</v>
      </c>
      <c r="DU22" s="52">
        <f t="shared" si="5"/>
        <v>1.35</v>
      </c>
      <c r="DV22" s="52">
        <f t="shared" si="5"/>
        <v>0.8875</v>
      </c>
      <c r="DW22" s="53">
        <f t="shared" si="5"/>
        <v>17.1878689575</v>
      </c>
      <c r="DX22" s="52">
        <f t="shared" si="5"/>
        <v>1.6782681937500001</v>
      </c>
      <c r="DY22" s="52">
        <f t="shared" si="5"/>
        <v>1</v>
      </c>
      <c r="DZ22" s="52">
        <f t="shared" si="5"/>
        <v>1.10690857825</v>
      </c>
      <c r="EA22" s="52">
        <f>_xlfn.QUARTILE.EXC(EA5:EA17,3)</f>
        <v>1.2407024125000001</v>
      </c>
    </row>
    <row r="23" spans="3:5" s="5" customFormat="1" ht="15">
      <c r="C23" s="56"/>
      <c r="D23" s="56"/>
      <c r="E23" s="56"/>
    </row>
    <row r="24" ht="15"/>
  </sheetData>
  <sheetProtection/>
  <mergeCells count="45">
    <mergeCell ref="P3:T3"/>
    <mergeCell ref="U3:Y3"/>
    <mergeCell ref="P2:Y2"/>
    <mergeCell ref="Z2:AI2"/>
    <mergeCell ref="AJ2:AS2"/>
    <mergeCell ref="Z3:AD3"/>
    <mergeCell ref="AE3:AI3"/>
    <mergeCell ref="AJ3:AN3"/>
    <mergeCell ref="AO3:AS3"/>
    <mergeCell ref="F1:Y1"/>
    <mergeCell ref="Z1:AS1"/>
    <mergeCell ref="F2:O2"/>
    <mergeCell ref="F3:J3"/>
    <mergeCell ref="K3:O3"/>
    <mergeCell ref="AT1:BM1"/>
    <mergeCell ref="AT2:BC2"/>
    <mergeCell ref="BD2:BM2"/>
    <mergeCell ref="AT3:AX3"/>
    <mergeCell ref="AY3:BC3"/>
    <mergeCell ref="BD3:BH3"/>
    <mergeCell ref="BI3:BM3"/>
    <mergeCell ref="BN1:CG1"/>
    <mergeCell ref="BN2:BW2"/>
    <mergeCell ref="BX2:CG2"/>
    <mergeCell ref="BN3:BR3"/>
    <mergeCell ref="BS3:BW3"/>
    <mergeCell ref="BX3:CB3"/>
    <mergeCell ref="CC3:CG3"/>
    <mergeCell ref="CH1:DA1"/>
    <mergeCell ref="CH2:CQ2"/>
    <mergeCell ref="CR2:DA2"/>
    <mergeCell ref="CH3:CL3"/>
    <mergeCell ref="CM3:CQ3"/>
    <mergeCell ref="CR3:CV3"/>
    <mergeCell ref="CW3:DA3"/>
    <mergeCell ref="DY3:EA3"/>
    <mergeCell ref="DV3:DX3"/>
    <mergeCell ref="DV1:EA1"/>
    <mergeCell ref="DB1:DU1"/>
    <mergeCell ref="DB2:DK2"/>
    <mergeCell ref="DL2:DU2"/>
    <mergeCell ref="DB3:DF3"/>
    <mergeCell ref="DG3:DK3"/>
    <mergeCell ref="DL3:DP3"/>
    <mergeCell ref="DQ3:DU3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4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14.00390625" style="14" customWidth="1"/>
    <col min="9" max="9" width="13.00390625" style="0" customWidth="1"/>
  </cols>
  <sheetData>
    <row r="1" spans="1:60" ht="15">
      <c r="A1" s="110"/>
      <c r="B1" s="111" t="s">
        <v>55</v>
      </c>
      <c r="C1" s="111"/>
      <c r="D1" s="111"/>
      <c r="E1" s="111"/>
      <c r="F1" s="111"/>
      <c r="G1" s="112"/>
      <c r="I1" s="67"/>
      <c r="J1" s="116" t="s">
        <v>105</v>
      </c>
      <c r="K1" s="117"/>
      <c r="L1" s="117"/>
      <c r="M1" s="117"/>
      <c r="N1" s="117"/>
      <c r="O1" s="118"/>
      <c r="AU1" t="e">
        <v>#REF!</v>
      </c>
      <c r="AV1" t="e">
        <v>#REF!</v>
      </c>
      <c r="BH1" t="e">
        <v>#REF!</v>
      </c>
    </row>
    <row r="2" spans="1:60" s="3" customFormat="1" ht="15">
      <c r="A2" s="75" t="s">
        <v>5</v>
      </c>
      <c r="B2" s="75" t="s">
        <v>63</v>
      </c>
      <c r="C2" s="75" t="s">
        <v>64</v>
      </c>
      <c r="D2" s="75" t="s">
        <v>65</v>
      </c>
      <c r="E2" s="75" t="s">
        <v>66</v>
      </c>
      <c r="F2" s="75" t="s">
        <v>67</v>
      </c>
      <c r="G2" s="75" t="s">
        <v>68</v>
      </c>
      <c r="J2" s="113" t="s">
        <v>63</v>
      </c>
      <c r="K2" s="114" t="s">
        <v>64</v>
      </c>
      <c r="L2" s="114" t="s">
        <v>65</v>
      </c>
      <c r="M2" s="114" t="s">
        <v>66</v>
      </c>
      <c r="N2" s="114" t="s">
        <v>67</v>
      </c>
      <c r="O2" s="115" t="s">
        <v>68</v>
      </c>
      <c r="AU2" s="3" t="e">
        <v>#REF!</v>
      </c>
      <c r="AV2" s="3" t="e">
        <v>#REF!</v>
      </c>
      <c r="BH2" s="3" t="e">
        <v>#REF!</v>
      </c>
    </row>
    <row r="3" spans="1:60" ht="15">
      <c r="A3" s="108">
        <v>1</v>
      </c>
      <c r="B3" s="108">
        <v>2</v>
      </c>
      <c r="C3" s="108">
        <v>3</v>
      </c>
      <c r="D3" s="108">
        <v>4</v>
      </c>
      <c r="E3" s="108"/>
      <c r="F3" s="108"/>
      <c r="G3" s="108"/>
      <c r="H3" s="18"/>
      <c r="I3" s="18"/>
      <c r="J3" s="108">
        <v>2</v>
      </c>
      <c r="K3" s="108">
        <v>3</v>
      </c>
      <c r="L3" s="108">
        <v>4</v>
      </c>
      <c r="M3" s="108">
        <v>4</v>
      </c>
      <c r="N3" s="108">
        <v>4</v>
      </c>
      <c r="O3" s="108">
        <v>4</v>
      </c>
      <c r="AU3" t="e">
        <v>#REF!</v>
      </c>
      <c r="AV3" t="e">
        <v>#REF!</v>
      </c>
      <c r="BH3" t="e">
        <v>#REF!</v>
      </c>
    </row>
    <row r="4" spans="1:60" ht="15">
      <c r="A4" s="101">
        <v>2</v>
      </c>
      <c r="B4" s="101">
        <v>0</v>
      </c>
      <c r="C4" s="101">
        <v>1</v>
      </c>
      <c r="D4" s="101">
        <v>1</v>
      </c>
      <c r="E4" s="101">
        <v>1</v>
      </c>
      <c r="F4" s="101">
        <v>2</v>
      </c>
      <c r="G4" s="101">
        <v>3</v>
      </c>
      <c r="H4" s="18"/>
      <c r="I4" s="18"/>
      <c r="J4" s="101">
        <v>0</v>
      </c>
      <c r="K4" s="101">
        <v>1</v>
      </c>
      <c r="L4" s="101">
        <v>1</v>
      </c>
      <c r="M4" s="101">
        <v>1</v>
      </c>
      <c r="N4" s="101">
        <v>2</v>
      </c>
      <c r="O4" s="101">
        <v>3</v>
      </c>
      <c r="AU4" t="e">
        <v>#REF!</v>
      </c>
      <c r="AV4" t="e">
        <v>#REF!</v>
      </c>
      <c r="BH4" t="e">
        <v>#REF!</v>
      </c>
    </row>
    <row r="5" spans="1:60" ht="15">
      <c r="A5" s="101">
        <v>3</v>
      </c>
      <c r="B5" s="101">
        <v>0</v>
      </c>
      <c r="C5" s="101">
        <v>1</v>
      </c>
      <c r="D5" s="101">
        <v>1</v>
      </c>
      <c r="E5" s="101">
        <v>1</v>
      </c>
      <c r="F5" s="101">
        <v>1</v>
      </c>
      <c r="G5" s="101">
        <v>5</v>
      </c>
      <c r="H5" s="18"/>
      <c r="I5" s="18"/>
      <c r="J5" s="101">
        <v>0</v>
      </c>
      <c r="K5" s="101">
        <v>1</v>
      </c>
      <c r="L5" s="101">
        <v>1</v>
      </c>
      <c r="M5" s="101">
        <v>1</v>
      </c>
      <c r="N5" s="101">
        <v>1</v>
      </c>
      <c r="O5" s="101">
        <v>5</v>
      </c>
      <c r="AU5" t="e">
        <v>#REF!</v>
      </c>
      <c r="AV5" t="e">
        <v>#REF!</v>
      </c>
      <c r="BH5" t="e">
        <v>#REF!</v>
      </c>
    </row>
    <row r="6" spans="1:60" ht="15">
      <c r="A6" s="101">
        <v>4</v>
      </c>
      <c r="B6" s="101">
        <v>1</v>
      </c>
      <c r="C6" s="101">
        <v>2</v>
      </c>
      <c r="D6" s="101">
        <v>3</v>
      </c>
      <c r="E6" s="101">
        <v>4</v>
      </c>
      <c r="F6" s="101">
        <v>4</v>
      </c>
      <c r="G6" s="101">
        <v>5</v>
      </c>
      <c r="H6" s="18"/>
      <c r="I6" s="18"/>
      <c r="J6" s="101">
        <v>1</v>
      </c>
      <c r="K6" s="101">
        <v>2</v>
      </c>
      <c r="L6" s="101">
        <v>3</v>
      </c>
      <c r="M6" s="101">
        <v>4</v>
      </c>
      <c r="N6" s="101">
        <v>4</v>
      </c>
      <c r="O6" s="101">
        <v>5</v>
      </c>
      <c r="AU6" t="e">
        <v>#REF!</v>
      </c>
      <c r="AV6" t="e">
        <v>#REF!</v>
      </c>
      <c r="BH6" t="e">
        <v>#REF!</v>
      </c>
    </row>
    <row r="7" spans="1:60" ht="15">
      <c r="A7" s="101">
        <v>5</v>
      </c>
      <c r="B7" s="101">
        <v>0</v>
      </c>
      <c r="C7" s="101">
        <v>1</v>
      </c>
      <c r="D7" s="101">
        <v>2</v>
      </c>
      <c r="E7" s="101">
        <v>3</v>
      </c>
      <c r="F7" s="101">
        <v>2</v>
      </c>
      <c r="G7" s="101">
        <v>6</v>
      </c>
      <c r="H7" s="18"/>
      <c r="I7" s="18"/>
      <c r="J7" s="101">
        <v>0</v>
      </c>
      <c r="K7" s="101">
        <v>1</v>
      </c>
      <c r="L7" s="101">
        <v>2</v>
      </c>
      <c r="M7" s="101">
        <v>3</v>
      </c>
      <c r="N7" s="101">
        <v>2</v>
      </c>
      <c r="O7" s="101">
        <v>2</v>
      </c>
      <c r="AU7" t="e">
        <v>#REF!</v>
      </c>
      <c r="AV7" t="e">
        <v>#REF!</v>
      </c>
      <c r="BH7" t="e">
        <v>#REF!</v>
      </c>
    </row>
    <row r="8" spans="1:60" ht="15">
      <c r="A8" s="101">
        <v>6</v>
      </c>
      <c r="B8" s="101">
        <v>1</v>
      </c>
      <c r="C8" s="101">
        <v>1</v>
      </c>
      <c r="D8" s="101">
        <v>2</v>
      </c>
      <c r="E8" s="101">
        <v>3</v>
      </c>
      <c r="F8" s="101">
        <v>4</v>
      </c>
      <c r="G8" s="101">
        <v>5</v>
      </c>
      <c r="H8" s="18"/>
      <c r="I8" s="18"/>
      <c r="J8" s="101">
        <v>1</v>
      </c>
      <c r="K8" s="101">
        <v>1</v>
      </c>
      <c r="L8" s="101">
        <v>2</v>
      </c>
      <c r="M8" s="101">
        <v>3</v>
      </c>
      <c r="N8" s="101">
        <v>4</v>
      </c>
      <c r="O8" s="101">
        <v>5</v>
      </c>
      <c r="AU8" t="e">
        <v>#REF!</v>
      </c>
      <c r="AV8" t="e">
        <v>#REF!</v>
      </c>
      <c r="BH8" t="e">
        <v>#REF!</v>
      </c>
    </row>
    <row r="9" spans="1:60" ht="15">
      <c r="A9" s="101">
        <v>7</v>
      </c>
      <c r="B9" s="101">
        <v>0</v>
      </c>
      <c r="C9" s="101">
        <v>1</v>
      </c>
      <c r="D9" s="101">
        <v>2</v>
      </c>
      <c r="E9" s="101">
        <v>3</v>
      </c>
      <c r="F9" s="101">
        <v>4</v>
      </c>
      <c r="G9" s="101">
        <v>5</v>
      </c>
      <c r="H9" s="18"/>
      <c r="I9" s="18"/>
      <c r="J9" s="101">
        <v>0</v>
      </c>
      <c r="K9" s="101">
        <v>1</v>
      </c>
      <c r="L9" s="101">
        <v>2</v>
      </c>
      <c r="M9" s="101">
        <v>3</v>
      </c>
      <c r="N9" s="101">
        <v>4</v>
      </c>
      <c r="O9" s="101">
        <v>5</v>
      </c>
      <c r="AU9" t="e">
        <v>#REF!</v>
      </c>
      <c r="AV9" t="e">
        <v>#REF!</v>
      </c>
      <c r="BH9" t="e">
        <v>#REF!</v>
      </c>
    </row>
    <row r="10" spans="1:60" ht="15">
      <c r="A10" s="101">
        <v>8</v>
      </c>
      <c r="B10" s="101">
        <v>1</v>
      </c>
      <c r="C10" s="101">
        <v>3</v>
      </c>
      <c r="D10" s="101">
        <v>4</v>
      </c>
      <c r="E10" s="101">
        <v>4</v>
      </c>
      <c r="F10" s="101">
        <v>5</v>
      </c>
      <c r="G10" s="101">
        <v>5</v>
      </c>
      <c r="H10" s="18"/>
      <c r="I10" s="18"/>
      <c r="J10" s="101">
        <v>1</v>
      </c>
      <c r="K10" s="101">
        <v>3</v>
      </c>
      <c r="L10" s="101">
        <v>4</v>
      </c>
      <c r="M10" s="101">
        <v>4</v>
      </c>
      <c r="N10" s="101">
        <v>5</v>
      </c>
      <c r="O10" s="101">
        <v>5</v>
      </c>
      <c r="AU10" t="e">
        <v>#REF!</v>
      </c>
      <c r="AV10" t="e">
        <v>#REF!</v>
      </c>
      <c r="BH10" t="e">
        <v>#REF!</v>
      </c>
    </row>
    <row r="11" spans="1:60" ht="15">
      <c r="A11" s="101">
        <v>9</v>
      </c>
      <c r="B11" s="101">
        <v>1</v>
      </c>
      <c r="C11" s="101">
        <v>2</v>
      </c>
      <c r="D11" s="101">
        <v>3</v>
      </c>
      <c r="E11" s="101">
        <v>4</v>
      </c>
      <c r="F11" s="101">
        <v>3</v>
      </c>
      <c r="G11" s="101">
        <v>5</v>
      </c>
      <c r="H11" s="18"/>
      <c r="I11" s="18"/>
      <c r="J11" s="101">
        <v>1</v>
      </c>
      <c r="K11" s="101">
        <v>2</v>
      </c>
      <c r="L11" s="101">
        <v>3</v>
      </c>
      <c r="M11" s="101">
        <v>4</v>
      </c>
      <c r="N11" s="101">
        <v>3</v>
      </c>
      <c r="O11" s="101">
        <v>5</v>
      </c>
      <c r="AU11" t="e">
        <v>#REF!</v>
      </c>
      <c r="AV11" t="e">
        <v>#REF!</v>
      </c>
      <c r="BH11" t="e">
        <v>#REF!</v>
      </c>
    </row>
    <row r="12" spans="1:15" ht="15">
      <c r="A12" s="101">
        <v>10</v>
      </c>
      <c r="B12" s="101">
        <v>0</v>
      </c>
      <c r="C12" s="101">
        <v>2</v>
      </c>
      <c r="D12" s="101">
        <v>3</v>
      </c>
      <c r="E12" s="101">
        <v>3</v>
      </c>
      <c r="F12" s="101">
        <v>2</v>
      </c>
      <c r="G12" s="101">
        <v>5</v>
      </c>
      <c r="H12" s="18"/>
      <c r="I12" s="18"/>
      <c r="J12" s="101">
        <v>0</v>
      </c>
      <c r="K12" s="101">
        <v>2</v>
      </c>
      <c r="L12" s="101">
        <v>3</v>
      </c>
      <c r="M12" s="101">
        <v>3</v>
      </c>
      <c r="N12" s="101">
        <v>2</v>
      </c>
      <c r="O12" s="101">
        <v>5</v>
      </c>
    </row>
    <row r="13" spans="1:15" ht="15">
      <c r="A13" s="101">
        <v>11</v>
      </c>
      <c r="B13" s="101">
        <v>0</v>
      </c>
      <c r="C13" s="101">
        <v>2</v>
      </c>
      <c r="D13" s="101">
        <v>3</v>
      </c>
      <c r="E13" s="101">
        <v>3</v>
      </c>
      <c r="F13" s="101">
        <v>5</v>
      </c>
      <c r="G13" s="101"/>
      <c r="H13" s="18"/>
      <c r="I13" s="18"/>
      <c r="J13" s="101">
        <v>0</v>
      </c>
      <c r="K13" s="101">
        <v>2</v>
      </c>
      <c r="L13" s="101">
        <v>3</v>
      </c>
      <c r="M13" s="101">
        <v>3</v>
      </c>
      <c r="N13" s="101">
        <v>5</v>
      </c>
      <c r="O13" s="101">
        <v>5</v>
      </c>
    </row>
    <row r="14" spans="1:15" ht="15">
      <c r="A14" s="101">
        <v>12</v>
      </c>
      <c r="B14" s="101">
        <v>0</v>
      </c>
      <c r="C14" s="101">
        <v>2</v>
      </c>
      <c r="D14" s="101">
        <v>2</v>
      </c>
      <c r="E14" s="101">
        <v>3</v>
      </c>
      <c r="F14" s="101">
        <v>4</v>
      </c>
      <c r="G14" s="101">
        <v>5</v>
      </c>
      <c r="H14" s="18"/>
      <c r="I14" s="18"/>
      <c r="J14" s="101">
        <v>0</v>
      </c>
      <c r="K14" s="101">
        <v>2</v>
      </c>
      <c r="L14" s="101">
        <v>2</v>
      </c>
      <c r="M14" s="101">
        <v>3</v>
      </c>
      <c r="N14" s="101">
        <v>4</v>
      </c>
      <c r="O14" s="101">
        <v>5</v>
      </c>
    </row>
    <row r="15" spans="1:15" ht="15">
      <c r="A15" s="109">
        <v>13</v>
      </c>
      <c r="B15" s="109">
        <v>1</v>
      </c>
      <c r="C15" s="109">
        <v>1</v>
      </c>
      <c r="D15" s="109">
        <v>1</v>
      </c>
      <c r="E15" s="109">
        <v>1</v>
      </c>
      <c r="F15" s="109">
        <v>3</v>
      </c>
      <c r="G15" s="109">
        <v>5</v>
      </c>
      <c r="H15" s="18"/>
      <c r="I15" s="18"/>
      <c r="J15" s="109">
        <v>1</v>
      </c>
      <c r="K15" s="109">
        <v>1</v>
      </c>
      <c r="L15" s="109">
        <v>1</v>
      </c>
      <c r="M15" s="109">
        <v>1</v>
      </c>
      <c r="N15" s="109">
        <v>3</v>
      </c>
      <c r="O15" s="109">
        <v>5</v>
      </c>
    </row>
    <row r="16" spans="1:15" s="14" customFormat="1" ht="15">
      <c r="A16" s="102"/>
      <c r="B16" s="102"/>
      <c r="C16" s="102"/>
      <c r="D16" s="102"/>
      <c r="E16" s="102"/>
      <c r="F16" s="102"/>
      <c r="G16" s="102"/>
      <c r="H16" s="18"/>
      <c r="I16" s="18"/>
      <c r="J16" s="102"/>
      <c r="K16" s="102"/>
      <c r="L16" s="102"/>
      <c r="M16" s="102"/>
      <c r="N16" s="102"/>
      <c r="O16" s="102"/>
    </row>
    <row r="17" spans="9:15" ht="15">
      <c r="I17" s="106" t="s">
        <v>20</v>
      </c>
      <c r="J17" s="107" t="s">
        <v>57</v>
      </c>
      <c r="K17" s="107" t="s">
        <v>58</v>
      </c>
      <c r="L17" s="107" t="s">
        <v>59</v>
      </c>
      <c r="M17" s="107" t="s">
        <v>60</v>
      </c>
      <c r="N17" s="107" t="s">
        <v>61</v>
      </c>
      <c r="O17" s="107" t="s">
        <v>62</v>
      </c>
    </row>
    <row r="18" spans="9:15" ht="15">
      <c r="I18" s="100">
        <v>0</v>
      </c>
      <c r="J18" s="101">
        <v>7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</row>
    <row r="19" spans="9:15" ht="15">
      <c r="I19" s="100">
        <v>1</v>
      </c>
      <c r="J19" s="101">
        <v>5</v>
      </c>
      <c r="K19" s="101">
        <v>6</v>
      </c>
      <c r="L19" s="101">
        <v>3</v>
      </c>
      <c r="M19" s="101">
        <v>3</v>
      </c>
      <c r="N19" s="101">
        <v>1</v>
      </c>
      <c r="O19" s="101">
        <v>0</v>
      </c>
    </row>
    <row r="20" spans="9:15" ht="15">
      <c r="I20" s="100">
        <v>2</v>
      </c>
      <c r="J20" s="101">
        <v>1</v>
      </c>
      <c r="K20" s="103">
        <v>5</v>
      </c>
      <c r="L20" s="101">
        <v>4</v>
      </c>
      <c r="M20" s="101">
        <v>0</v>
      </c>
      <c r="N20" s="101">
        <v>3</v>
      </c>
      <c r="O20" s="101">
        <v>1</v>
      </c>
    </row>
    <row r="21" spans="9:15" ht="15">
      <c r="I21" s="100">
        <v>3</v>
      </c>
      <c r="J21" s="101">
        <v>0</v>
      </c>
      <c r="K21" s="104">
        <v>2</v>
      </c>
      <c r="L21" s="101">
        <v>4</v>
      </c>
      <c r="M21" s="101">
        <v>6</v>
      </c>
      <c r="N21" s="101">
        <v>2</v>
      </c>
      <c r="O21" s="101">
        <v>1</v>
      </c>
    </row>
    <row r="22" spans="9:15" ht="15">
      <c r="I22" s="100">
        <v>4</v>
      </c>
      <c r="J22" s="101">
        <v>0</v>
      </c>
      <c r="K22" s="101">
        <v>0</v>
      </c>
      <c r="L22" s="101">
        <v>2</v>
      </c>
      <c r="M22" s="101">
        <v>4</v>
      </c>
      <c r="N22" s="101">
        <v>5</v>
      </c>
      <c r="O22" s="101">
        <v>1</v>
      </c>
    </row>
    <row r="23" spans="9:15" ht="15">
      <c r="I23" s="100">
        <v>5</v>
      </c>
      <c r="J23" s="101">
        <v>0</v>
      </c>
      <c r="K23" s="101">
        <v>0</v>
      </c>
      <c r="L23" s="101">
        <v>0</v>
      </c>
      <c r="M23" s="101">
        <v>0</v>
      </c>
      <c r="N23" s="101">
        <v>2</v>
      </c>
      <c r="O23" s="105">
        <v>10</v>
      </c>
    </row>
    <row r="24" spans="9:15" ht="15">
      <c r="I24" s="106" t="s">
        <v>56</v>
      </c>
      <c r="J24" s="77">
        <v>13</v>
      </c>
      <c r="K24" s="77">
        <v>13</v>
      </c>
      <c r="L24" s="77">
        <v>13</v>
      </c>
      <c r="M24" s="77">
        <v>13</v>
      </c>
      <c r="N24" s="77">
        <v>13</v>
      </c>
      <c r="O24" s="77">
        <v>13</v>
      </c>
    </row>
    <row r="25" ht="15"/>
  </sheetData>
  <sheetProtection/>
  <mergeCells count="1">
    <mergeCell ref="J1:O1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9.140625" style="8" customWidth="1"/>
    <col min="2" max="2" width="12.8515625" style="6" customWidth="1"/>
    <col min="3" max="16384" width="9.140625" style="6" customWidth="1"/>
  </cols>
  <sheetData>
    <row r="1" spans="1:2" s="81" customFormat="1" ht="25.5">
      <c r="A1" s="80" t="s">
        <v>1</v>
      </c>
      <c r="B1" s="84" t="s">
        <v>74</v>
      </c>
    </row>
    <row r="2" spans="1:2" s="7" customFormat="1" ht="15">
      <c r="A2" s="119" t="s">
        <v>48</v>
      </c>
      <c r="B2" s="120">
        <v>1.42</v>
      </c>
    </row>
    <row r="3" spans="1:2" ht="15">
      <c r="A3" s="121" t="s">
        <v>49</v>
      </c>
      <c r="B3" s="122">
        <v>1.83</v>
      </c>
    </row>
    <row r="4" spans="1:2" ht="15">
      <c r="A4" s="121" t="s">
        <v>50</v>
      </c>
      <c r="B4" s="122">
        <v>1.24</v>
      </c>
    </row>
    <row r="5" spans="1:2" ht="15">
      <c r="A5" s="123" t="s">
        <v>51</v>
      </c>
      <c r="B5" s="124">
        <v>2.11</v>
      </c>
    </row>
    <row r="6" spans="1:2" ht="15">
      <c r="A6" s="125"/>
      <c r="B6" s="126"/>
    </row>
    <row r="7" spans="1:2" s="83" customFormat="1" ht="15">
      <c r="A7" s="130" t="s">
        <v>3</v>
      </c>
      <c r="B7" s="127">
        <f>QUARTILE(B2:B5,1)</f>
        <v>1.375</v>
      </c>
    </row>
    <row r="8" spans="1:2" s="83" customFormat="1" ht="15">
      <c r="A8" s="131" t="s">
        <v>6</v>
      </c>
      <c r="B8" s="128">
        <f>MEDIAN(B2:B5)</f>
        <v>1.625</v>
      </c>
    </row>
    <row r="9" spans="1:2" s="82" customFormat="1" ht="15">
      <c r="A9" s="132" t="s">
        <v>4</v>
      </c>
      <c r="B9" s="129">
        <f>QUARTILE(B2:B5,3)</f>
        <v>1.9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E22" sqref="E22"/>
    </sheetView>
  </sheetViews>
  <sheetFormatPr defaultColWidth="8.7109375" defaultRowHeight="15"/>
  <cols>
    <col min="1" max="1" width="7.57421875" style="5" bestFit="1" customWidth="1"/>
    <col min="2" max="2" width="9.57421875" style="5" bestFit="1" customWidth="1"/>
    <col min="3" max="3" width="13.140625" style="5" bestFit="1" customWidth="1"/>
    <col min="4" max="4" width="9.57421875" style="5" bestFit="1" customWidth="1"/>
    <col min="5" max="5" width="10.00390625" style="5" bestFit="1" customWidth="1"/>
    <col min="6" max="6" width="7.8515625" style="5" bestFit="1" customWidth="1"/>
    <col min="7" max="7" width="11.7109375" style="5" bestFit="1" customWidth="1"/>
    <col min="8" max="8" width="10.7109375" style="5" bestFit="1" customWidth="1"/>
    <col min="9" max="9" width="13.421875" style="5" bestFit="1" customWidth="1"/>
    <col min="10" max="10" width="12.421875" style="5" bestFit="1" customWidth="1"/>
    <col min="11" max="11" width="12.7109375" style="5" bestFit="1" customWidth="1"/>
    <col min="12" max="12" width="11.8515625" style="5" bestFit="1" customWidth="1"/>
    <col min="13" max="13" width="5.140625" style="5" bestFit="1" customWidth="1"/>
    <col min="14" max="16384" width="8.7109375" style="5" customWidth="1"/>
  </cols>
  <sheetData>
    <row r="1" spans="1:13" ht="90.75" thickBot="1">
      <c r="A1" s="85" t="s">
        <v>5</v>
      </c>
      <c r="B1" s="90" t="s">
        <v>7</v>
      </c>
      <c r="C1" s="85" t="s">
        <v>8</v>
      </c>
      <c r="D1" s="85" t="s">
        <v>9</v>
      </c>
      <c r="E1" s="85" t="s">
        <v>10</v>
      </c>
      <c r="F1" s="85" t="s">
        <v>11</v>
      </c>
      <c r="G1" s="85" t="s">
        <v>12</v>
      </c>
      <c r="H1" s="85" t="s">
        <v>13</v>
      </c>
      <c r="I1" s="85" t="s">
        <v>14</v>
      </c>
      <c r="J1" s="85" t="s">
        <v>15</v>
      </c>
      <c r="K1" s="85" t="s">
        <v>16</v>
      </c>
      <c r="L1" s="85" t="s">
        <v>17</v>
      </c>
      <c r="M1" s="85" t="s">
        <v>86</v>
      </c>
    </row>
    <row r="2" spans="1:13" ht="15">
      <c r="A2" s="91">
        <v>1</v>
      </c>
      <c r="B2" s="86">
        <v>1</v>
      </c>
      <c r="C2" s="86">
        <v>0</v>
      </c>
      <c r="D2" s="86">
        <v>2</v>
      </c>
      <c r="E2" s="86">
        <v>1</v>
      </c>
      <c r="F2" s="86">
        <v>1</v>
      </c>
      <c r="G2" s="86">
        <v>2</v>
      </c>
      <c r="H2" s="86">
        <v>2</v>
      </c>
      <c r="I2" s="86">
        <v>1</v>
      </c>
      <c r="J2" s="86">
        <v>1</v>
      </c>
      <c r="K2" s="86">
        <v>2</v>
      </c>
      <c r="L2" s="86">
        <v>1</v>
      </c>
      <c r="M2" s="87">
        <v>14</v>
      </c>
    </row>
    <row r="3" spans="1:13" ht="15">
      <c r="A3" s="91">
        <v>2</v>
      </c>
      <c r="B3" s="86">
        <v>1</v>
      </c>
      <c r="C3" s="86">
        <v>2</v>
      </c>
      <c r="D3" s="86">
        <v>2</v>
      </c>
      <c r="E3" s="86">
        <v>2</v>
      </c>
      <c r="F3" s="86">
        <v>1</v>
      </c>
      <c r="G3" s="86">
        <v>2</v>
      </c>
      <c r="H3" s="86">
        <v>2</v>
      </c>
      <c r="I3" s="86">
        <v>1</v>
      </c>
      <c r="J3" s="86">
        <v>1</v>
      </c>
      <c r="K3" s="86">
        <v>2</v>
      </c>
      <c r="L3" s="86">
        <v>2</v>
      </c>
      <c r="M3" s="87">
        <v>18</v>
      </c>
    </row>
    <row r="4" spans="1:13" ht="15">
      <c r="A4" s="91">
        <v>3</v>
      </c>
      <c r="B4" s="86">
        <v>1</v>
      </c>
      <c r="C4" s="86">
        <v>0</v>
      </c>
      <c r="D4" s="86">
        <v>3</v>
      </c>
      <c r="E4" s="86">
        <v>2</v>
      </c>
      <c r="F4" s="86">
        <v>1</v>
      </c>
      <c r="G4" s="86">
        <v>4</v>
      </c>
      <c r="H4" s="86">
        <v>4</v>
      </c>
      <c r="I4" s="86">
        <v>1</v>
      </c>
      <c r="J4" s="86">
        <v>1</v>
      </c>
      <c r="K4" s="86">
        <v>4</v>
      </c>
      <c r="L4" s="86">
        <v>3</v>
      </c>
      <c r="M4" s="87">
        <v>24</v>
      </c>
    </row>
    <row r="5" spans="1:13" ht="15">
      <c r="A5" s="91">
        <v>4</v>
      </c>
      <c r="B5" s="86">
        <v>2</v>
      </c>
      <c r="C5" s="86">
        <v>0</v>
      </c>
      <c r="D5" s="86">
        <v>2</v>
      </c>
      <c r="E5" s="86">
        <v>1</v>
      </c>
      <c r="F5" s="86">
        <v>2</v>
      </c>
      <c r="G5" s="86">
        <v>3</v>
      </c>
      <c r="H5" s="86">
        <v>2</v>
      </c>
      <c r="I5" s="86">
        <v>1</v>
      </c>
      <c r="J5" s="86">
        <v>1</v>
      </c>
      <c r="K5" s="86">
        <v>5</v>
      </c>
      <c r="L5" s="86">
        <v>2</v>
      </c>
      <c r="M5" s="87">
        <v>21</v>
      </c>
    </row>
    <row r="6" spans="1:13" ht="15">
      <c r="A6" s="91">
        <v>5</v>
      </c>
      <c r="B6" s="86">
        <v>1</v>
      </c>
      <c r="C6" s="86">
        <v>0</v>
      </c>
      <c r="D6" s="86">
        <v>5</v>
      </c>
      <c r="E6" s="86">
        <v>2</v>
      </c>
      <c r="F6" s="86">
        <v>1</v>
      </c>
      <c r="G6" s="86">
        <v>5</v>
      </c>
      <c r="H6" s="86">
        <v>5</v>
      </c>
      <c r="I6" s="86">
        <v>3</v>
      </c>
      <c r="J6" s="86">
        <v>4</v>
      </c>
      <c r="K6" s="86">
        <v>4</v>
      </c>
      <c r="L6" s="86">
        <v>3</v>
      </c>
      <c r="M6" s="87">
        <v>33</v>
      </c>
    </row>
    <row r="7" spans="1:13" ht="15">
      <c r="A7" s="91">
        <v>6</v>
      </c>
      <c r="B7" s="86">
        <v>2</v>
      </c>
      <c r="C7" s="86">
        <v>2</v>
      </c>
      <c r="D7" s="86">
        <v>2</v>
      </c>
      <c r="E7" s="86">
        <v>2</v>
      </c>
      <c r="F7" s="86">
        <v>1</v>
      </c>
      <c r="G7" s="86">
        <v>3</v>
      </c>
      <c r="H7" s="86">
        <v>4</v>
      </c>
      <c r="I7" s="86">
        <v>2</v>
      </c>
      <c r="J7" s="86">
        <v>1</v>
      </c>
      <c r="K7" s="86">
        <v>2</v>
      </c>
      <c r="L7" s="86">
        <v>3</v>
      </c>
      <c r="M7" s="87">
        <v>24</v>
      </c>
    </row>
    <row r="8" spans="1:13" ht="15">
      <c r="A8" s="91">
        <v>7</v>
      </c>
      <c r="B8" s="86">
        <v>2</v>
      </c>
      <c r="C8" s="86">
        <v>2</v>
      </c>
      <c r="D8" s="86">
        <v>2</v>
      </c>
      <c r="E8" s="86">
        <v>2</v>
      </c>
      <c r="F8" s="86">
        <v>1</v>
      </c>
      <c r="G8" s="86">
        <v>2</v>
      </c>
      <c r="H8" s="86">
        <v>2</v>
      </c>
      <c r="I8" s="86">
        <v>1</v>
      </c>
      <c r="J8" s="86">
        <v>1</v>
      </c>
      <c r="K8" s="86">
        <v>2</v>
      </c>
      <c r="L8" s="86">
        <v>2</v>
      </c>
      <c r="M8" s="87">
        <v>19</v>
      </c>
    </row>
    <row r="9" spans="1:13" ht="15">
      <c r="A9" s="91">
        <v>8</v>
      </c>
      <c r="B9" s="86">
        <v>2</v>
      </c>
      <c r="C9" s="86">
        <v>0</v>
      </c>
      <c r="D9" s="86">
        <v>3</v>
      </c>
      <c r="E9" s="86">
        <v>2</v>
      </c>
      <c r="F9" s="86">
        <v>2</v>
      </c>
      <c r="G9" s="86">
        <v>3</v>
      </c>
      <c r="H9" s="86">
        <v>3</v>
      </c>
      <c r="I9" s="86">
        <v>2</v>
      </c>
      <c r="J9" s="86">
        <v>2</v>
      </c>
      <c r="K9" s="86">
        <v>4</v>
      </c>
      <c r="L9" s="86">
        <v>4</v>
      </c>
      <c r="M9" s="87">
        <v>27</v>
      </c>
    </row>
    <row r="10" spans="1:13" ht="15">
      <c r="A10" s="91">
        <v>9</v>
      </c>
      <c r="B10" s="86">
        <v>1</v>
      </c>
      <c r="C10" s="86">
        <v>1</v>
      </c>
      <c r="D10" s="86">
        <v>1</v>
      </c>
      <c r="E10" s="86">
        <v>1</v>
      </c>
      <c r="F10" s="86">
        <v>1</v>
      </c>
      <c r="G10" s="86">
        <v>1</v>
      </c>
      <c r="H10" s="86">
        <v>2</v>
      </c>
      <c r="I10" s="86">
        <v>1</v>
      </c>
      <c r="J10" s="86">
        <v>1</v>
      </c>
      <c r="K10" s="86">
        <v>4</v>
      </c>
      <c r="L10" s="86">
        <v>3</v>
      </c>
      <c r="M10" s="87">
        <v>17</v>
      </c>
    </row>
    <row r="11" spans="1:13" ht="15">
      <c r="A11" s="91">
        <v>10</v>
      </c>
      <c r="B11" s="86">
        <v>1</v>
      </c>
      <c r="C11" s="86">
        <v>0</v>
      </c>
      <c r="D11" s="86">
        <v>1</v>
      </c>
      <c r="E11" s="86">
        <v>1</v>
      </c>
      <c r="F11" s="86">
        <v>1</v>
      </c>
      <c r="G11" s="86">
        <v>2</v>
      </c>
      <c r="H11" s="86">
        <v>2</v>
      </c>
      <c r="I11" s="86">
        <v>1</v>
      </c>
      <c r="J11" s="86">
        <v>1</v>
      </c>
      <c r="K11" s="86">
        <v>3</v>
      </c>
      <c r="L11" s="86">
        <v>3</v>
      </c>
      <c r="M11" s="87">
        <v>16</v>
      </c>
    </row>
    <row r="12" spans="1:13" ht="15">
      <c r="A12" s="91">
        <v>11</v>
      </c>
      <c r="B12" s="86">
        <v>1</v>
      </c>
      <c r="C12" s="86">
        <v>1</v>
      </c>
      <c r="D12" s="86">
        <v>2</v>
      </c>
      <c r="E12" s="86">
        <v>2</v>
      </c>
      <c r="F12" s="86">
        <v>1</v>
      </c>
      <c r="G12" s="86">
        <v>2</v>
      </c>
      <c r="H12" s="86">
        <v>2</v>
      </c>
      <c r="I12" s="86">
        <v>1</v>
      </c>
      <c r="J12" s="86">
        <v>1</v>
      </c>
      <c r="K12" s="86">
        <v>2</v>
      </c>
      <c r="L12" s="86">
        <v>2</v>
      </c>
      <c r="M12" s="87">
        <v>17</v>
      </c>
    </row>
    <row r="13" spans="1:13" ht="15">
      <c r="A13" s="91">
        <v>12</v>
      </c>
      <c r="B13" s="86">
        <v>1</v>
      </c>
      <c r="C13" s="86">
        <v>0</v>
      </c>
      <c r="D13" s="86">
        <v>1</v>
      </c>
      <c r="E13" s="86">
        <v>1</v>
      </c>
      <c r="F13" s="86">
        <v>1</v>
      </c>
      <c r="G13" s="86">
        <v>2</v>
      </c>
      <c r="H13" s="86">
        <v>2</v>
      </c>
      <c r="I13" s="86">
        <v>1</v>
      </c>
      <c r="J13" s="86">
        <v>1</v>
      </c>
      <c r="K13" s="86">
        <v>1</v>
      </c>
      <c r="L13" s="86">
        <v>1</v>
      </c>
      <c r="M13" s="87">
        <v>12</v>
      </c>
    </row>
    <row r="14" spans="1:13" ht="15">
      <c r="A14" s="92">
        <v>13</v>
      </c>
      <c r="B14" s="88">
        <v>1</v>
      </c>
      <c r="C14" s="88">
        <v>1</v>
      </c>
      <c r="D14" s="88">
        <v>2</v>
      </c>
      <c r="E14" s="88">
        <v>2</v>
      </c>
      <c r="F14" s="88">
        <v>1</v>
      </c>
      <c r="G14" s="88">
        <v>2</v>
      </c>
      <c r="H14" s="88">
        <v>2</v>
      </c>
      <c r="I14" s="88">
        <v>1</v>
      </c>
      <c r="J14" s="88">
        <v>1</v>
      </c>
      <c r="K14" s="88">
        <v>3</v>
      </c>
      <c r="L14" s="88">
        <v>3</v>
      </c>
      <c r="M14" s="89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3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17.57421875" style="14" customWidth="1"/>
    <col min="3" max="3" width="11.57421875" style="14" bestFit="1" customWidth="1"/>
    <col min="4" max="4" width="11.140625" style="0" bestFit="1" customWidth="1"/>
  </cols>
  <sheetData>
    <row r="1" spans="2:4" ht="15">
      <c r="B1" s="93" t="s">
        <v>72</v>
      </c>
      <c r="C1" s="75" t="s">
        <v>73</v>
      </c>
      <c r="D1" s="75" t="s">
        <v>0</v>
      </c>
    </row>
    <row r="2" spans="2:4" ht="15">
      <c r="B2" s="100">
        <v>2</v>
      </c>
      <c r="C2" s="101">
        <f aca="true" t="shared" si="0" ref="C2:C33">IF(D2=0,0,1)</f>
        <v>0</v>
      </c>
      <c r="D2" s="101">
        <v>0</v>
      </c>
    </row>
    <row r="3" spans="2:4" ht="15">
      <c r="B3" s="100">
        <v>2</v>
      </c>
      <c r="C3" s="101">
        <f t="shared" si="0"/>
        <v>0</v>
      </c>
      <c r="D3" s="101">
        <v>0</v>
      </c>
    </row>
    <row r="4" spans="2:4" ht="15">
      <c r="B4" s="100">
        <v>2</v>
      </c>
      <c r="C4" s="101">
        <f t="shared" si="0"/>
        <v>0</v>
      </c>
      <c r="D4" s="101">
        <v>0</v>
      </c>
    </row>
    <row r="5" spans="2:4" ht="15">
      <c r="B5" s="100">
        <v>2</v>
      </c>
      <c r="C5" s="101">
        <f t="shared" si="0"/>
        <v>0</v>
      </c>
      <c r="D5" s="101">
        <v>0</v>
      </c>
    </row>
    <row r="6" spans="2:4" ht="15">
      <c r="B6" s="100">
        <v>2</v>
      </c>
      <c r="C6" s="101">
        <f t="shared" si="0"/>
        <v>0</v>
      </c>
      <c r="D6" s="101">
        <v>0</v>
      </c>
    </row>
    <row r="7" spans="2:4" ht="15">
      <c r="B7" s="100">
        <v>2</v>
      </c>
      <c r="C7" s="101">
        <f t="shared" si="0"/>
        <v>0</v>
      </c>
      <c r="D7" s="101">
        <v>0</v>
      </c>
    </row>
    <row r="8" spans="2:4" ht="15">
      <c r="B8" s="100">
        <v>2</v>
      </c>
      <c r="C8" s="101">
        <f t="shared" si="0"/>
        <v>0</v>
      </c>
      <c r="D8" s="101">
        <v>0</v>
      </c>
    </row>
    <row r="9" spans="2:4" ht="15">
      <c r="B9" s="100">
        <v>2</v>
      </c>
      <c r="C9" s="101">
        <f t="shared" si="0"/>
        <v>0</v>
      </c>
      <c r="D9" s="101">
        <v>0</v>
      </c>
    </row>
    <row r="10" spans="2:4" ht="15">
      <c r="B10" s="100">
        <v>2</v>
      </c>
      <c r="C10" s="101">
        <f t="shared" si="0"/>
        <v>0</v>
      </c>
      <c r="D10" s="101">
        <v>0</v>
      </c>
    </row>
    <row r="11" spans="2:4" ht="15">
      <c r="B11" s="100">
        <v>2</v>
      </c>
      <c r="C11" s="101">
        <f t="shared" si="0"/>
        <v>0</v>
      </c>
      <c r="D11" s="101">
        <v>0</v>
      </c>
    </row>
    <row r="12" spans="2:4" ht="15">
      <c r="B12" s="100">
        <v>2</v>
      </c>
      <c r="C12" s="101">
        <f t="shared" si="0"/>
        <v>0</v>
      </c>
      <c r="D12" s="101">
        <v>0</v>
      </c>
    </row>
    <row r="13" spans="2:4" ht="15">
      <c r="B13" s="100">
        <v>2</v>
      </c>
      <c r="C13" s="101">
        <f t="shared" si="0"/>
        <v>0</v>
      </c>
      <c r="D13" s="101">
        <v>0</v>
      </c>
    </row>
    <row r="14" spans="2:4" ht="15">
      <c r="B14" s="100">
        <v>2</v>
      </c>
      <c r="C14" s="101">
        <f t="shared" si="0"/>
        <v>0</v>
      </c>
      <c r="D14" s="101">
        <v>0</v>
      </c>
    </row>
    <row r="15" spans="2:4" ht="15">
      <c r="B15" s="100">
        <v>2</v>
      </c>
      <c r="C15" s="101">
        <f t="shared" si="0"/>
        <v>0</v>
      </c>
      <c r="D15" s="101">
        <v>0</v>
      </c>
    </row>
    <row r="16" spans="2:4" ht="15">
      <c r="B16" s="100">
        <v>2</v>
      </c>
      <c r="C16" s="101">
        <f t="shared" si="0"/>
        <v>0</v>
      </c>
      <c r="D16" s="101">
        <v>0</v>
      </c>
    </row>
    <row r="17" spans="2:4" ht="15">
      <c r="B17" s="100">
        <v>2</v>
      </c>
      <c r="C17" s="101">
        <f t="shared" si="0"/>
        <v>0</v>
      </c>
      <c r="D17" s="101">
        <v>0</v>
      </c>
    </row>
    <row r="18" spans="2:4" ht="15">
      <c r="B18" s="100">
        <v>2</v>
      </c>
      <c r="C18" s="101">
        <f t="shared" si="0"/>
        <v>0</v>
      </c>
      <c r="D18" s="101">
        <v>0</v>
      </c>
    </row>
    <row r="19" spans="2:4" ht="15">
      <c r="B19" s="100">
        <v>2</v>
      </c>
      <c r="C19" s="101">
        <f t="shared" si="0"/>
        <v>0</v>
      </c>
      <c r="D19" s="101">
        <v>0</v>
      </c>
    </row>
    <row r="20" spans="2:4" ht="15">
      <c r="B20" s="100">
        <v>2</v>
      </c>
      <c r="C20" s="101">
        <f t="shared" si="0"/>
        <v>0</v>
      </c>
      <c r="D20" s="101">
        <v>0</v>
      </c>
    </row>
    <row r="21" spans="2:4" ht="15">
      <c r="B21" s="100">
        <v>2</v>
      </c>
      <c r="C21" s="101">
        <f t="shared" si="0"/>
        <v>0</v>
      </c>
      <c r="D21" s="101">
        <v>0</v>
      </c>
    </row>
    <row r="22" spans="2:4" ht="15">
      <c r="B22" s="100">
        <v>2</v>
      </c>
      <c r="C22" s="101">
        <f t="shared" si="0"/>
        <v>0</v>
      </c>
      <c r="D22" s="101">
        <v>0</v>
      </c>
    </row>
    <row r="23" spans="2:4" ht="15">
      <c r="B23" s="100">
        <v>2</v>
      </c>
      <c r="C23" s="101">
        <f t="shared" si="0"/>
        <v>0</v>
      </c>
      <c r="D23" s="101">
        <v>0</v>
      </c>
    </row>
    <row r="24" spans="2:4" ht="15">
      <c r="B24" s="100">
        <v>2</v>
      </c>
      <c r="C24" s="101">
        <f t="shared" si="0"/>
        <v>1</v>
      </c>
      <c r="D24" s="101">
        <v>0.5</v>
      </c>
    </row>
    <row r="25" spans="2:4" ht="15">
      <c r="B25" s="100">
        <v>2</v>
      </c>
      <c r="C25" s="101">
        <f t="shared" si="0"/>
        <v>0</v>
      </c>
      <c r="D25" s="101">
        <v>0</v>
      </c>
    </row>
    <row r="26" spans="2:4" ht="15">
      <c r="B26" s="100">
        <v>2</v>
      </c>
      <c r="C26" s="101">
        <f t="shared" si="0"/>
        <v>0</v>
      </c>
      <c r="D26" s="101">
        <v>0</v>
      </c>
    </row>
    <row r="27" spans="2:4" ht="15">
      <c r="B27" s="100">
        <v>2</v>
      </c>
      <c r="C27" s="101">
        <f t="shared" si="0"/>
        <v>1</v>
      </c>
      <c r="D27" s="101">
        <v>0.5</v>
      </c>
    </row>
    <row r="28" spans="2:4" ht="15">
      <c r="B28" s="100">
        <v>2</v>
      </c>
      <c r="C28" s="101">
        <f t="shared" si="0"/>
        <v>0</v>
      </c>
      <c r="D28" s="101">
        <v>0</v>
      </c>
    </row>
    <row r="29" spans="2:4" ht="15">
      <c r="B29" s="100">
        <v>2</v>
      </c>
      <c r="C29" s="101">
        <f t="shared" si="0"/>
        <v>0</v>
      </c>
      <c r="D29" s="101">
        <v>0</v>
      </c>
    </row>
    <row r="30" spans="2:4" ht="15">
      <c r="B30" s="100">
        <v>2</v>
      </c>
      <c r="C30" s="101">
        <f t="shared" si="0"/>
        <v>0</v>
      </c>
      <c r="D30" s="101">
        <v>0</v>
      </c>
    </row>
    <row r="31" spans="2:4" ht="15">
      <c r="B31" s="100">
        <v>2</v>
      </c>
      <c r="C31" s="101">
        <f t="shared" si="0"/>
        <v>0</v>
      </c>
      <c r="D31" s="101">
        <v>0</v>
      </c>
    </row>
    <row r="32" spans="2:4" ht="15">
      <c r="B32" s="100">
        <v>2</v>
      </c>
      <c r="C32" s="101">
        <f t="shared" si="0"/>
        <v>0</v>
      </c>
      <c r="D32" s="101">
        <v>0</v>
      </c>
    </row>
    <row r="33" spans="2:4" ht="15">
      <c r="B33" s="100">
        <v>2</v>
      </c>
      <c r="C33" s="101">
        <f t="shared" si="0"/>
        <v>0</v>
      </c>
      <c r="D33" s="101">
        <v>0</v>
      </c>
    </row>
    <row r="34" spans="2:4" ht="15">
      <c r="B34" s="100">
        <v>2</v>
      </c>
      <c r="C34" s="101">
        <f aca="true" t="shared" si="1" ref="C34:C65">IF(D34=0,0,1)</f>
        <v>0</v>
      </c>
      <c r="D34" s="101">
        <v>0</v>
      </c>
    </row>
    <row r="35" spans="2:4" ht="15">
      <c r="B35" s="100">
        <v>2</v>
      </c>
      <c r="C35" s="101">
        <f t="shared" si="1"/>
        <v>0</v>
      </c>
      <c r="D35" s="101">
        <v>0</v>
      </c>
    </row>
    <row r="36" spans="2:4" ht="15">
      <c r="B36" s="100">
        <v>2</v>
      </c>
      <c r="C36" s="101">
        <f t="shared" si="1"/>
        <v>0</v>
      </c>
      <c r="D36" s="101">
        <v>0</v>
      </c>
    </row>
    <row r="37" spans="2:4" ht="15">
      <c r="B37" s="100">
        <v>2</v>
      </c>
      <c r="C37" s="101">
        <f t="shared" si="1"/>
        <v>0</v>
      </c>
      <c r="D37" s="101">
        <v>0</v>
      </c>
    </row>
    <row r="38" spans="2:4" ht="15">
      <c r="B38" s="100">
        <v>2</v>
      </c>
      <c r="C38" s="101">
        <f t="shared" si="1"/>
        <v>0</v>
      </c>
      <c r="D38" s="101">
        <v>0</v>
      </c>
    </row>
    <row r="39" spans="2:4" ht="15">
      <c r="B39" s="100">
        <v>2</v>
      </c>
      <c r="C39" s="101">
        <f t="shared" si="1"/>
        <v>0</v>
      </c>
      <c r="D39" s="101">
        <v>0</v>
      </c>
    </row>
    <row r="40" spans="2:4" ht="15">
      <c r="B40" s="100">
        <v>2</v>
      </c>
      <c r="C40" s="101">
        <f t="shared" si="1"/>
        <v>0</v>
      </c>
      <c r="D40" s="101">
        <v>0</v>
      </c>
    </row>
    <row r="41" spans="2:4" ht="15">
      <c r="B41" s="100">
        <v>2</v>
      </c>
      <c r="C41" s="101">
        <f t="shared" si="1"/>
        <v>0</v>
      </c>
      <c r="D41" s="101">
        <v>0</v>
      </c>
    </row>
    <row r="42" spans="2:4" ht="15">
      <c r="B42" s="100">
        <v>2</v>
      </c>
      <c r="C42" s="101">
        <f t="shared" si="1"/>
        <v>0</v>
      </c>
      <c r="D42" s="101">
        <v>0</v>
      </c>
    </row>
    <row r="43" spans="2:4" ht="15">
      <c r="B43" s="100">
        <v>2</v>
      </c>
      <c r="C43" s="101">
        <f t="shared" si="1"/>
        <v>0</v>
      </c>
      <c r="D43" s="101">
        <v>0</v>
      </c>
    </row>
    <row r="44" spans="2:4" ht="15">
      <c r="B44" s="100">
        <v>2</v>
      </c>
      <c r="C44" s="101">
        <f t="shared" si="1"/>
        <v>0</v>
      </c>
      <c r="D44" s="101">
        <v>0</v>
      </c>
    </row>
    <row r="45" spans="2:4" ht="15">
      <c r="B45" s="100">
        <v>2</v>
      </c>
      <c r="C45" s="101">
        <f t="shared" si="1"/>
        <v>0</v>
      </c>
      <c r="D45" s="101">
        <v>0</v>
      </c>
    </row>
    <row r="46" spans="2:4" ht="15">
      <c r="B46" s="100">
        <v>2</v>
      </c>
      <c r="C46" s="101">
        <f t="shared" si="1"/>
        <v>0</v>
      </c>
      <c r="D46" s="101">
        <v>0</v>
      </c>
    </row>
    <row r="47" spans="2:4" ht="15">
      <c r="B47" s="100">
        <v>2</v>
      </c>
      <c r="C47" s="101">
        <f t="shared" si="1"/>
        <v>0</v>
      </c>
      <c r="D47" s="101">
        <v>0</v>
      </c>
    </row>
    <row r="48" spans="2:4" ht="15">
      <c r="B48" s="100">
        <v>2</v>
      </c>
      <c r="C48" s="101">
        <f t="shared" si="1"/>
        <v>0</v>
      </c>
      <c r="D48" s="101">
        <v>0</v>
      </c>
    </row>
    <row r="49" spans="2:4" ht="15">
      <c r="B49" s="100">
        <v>2</v>
      </c>
      <c r="C49" s="101">
        <f t="shared" si="1"/>
        <v>0</v>
      </c>
      <c r="D49" s="101">
        <v>0</v>
      </c>
    </row>
    <row r="50" spans="2:4" ht="15">
      <c r="B50" s="100">
        <v>2</v>
      </c>
      <c r="C50" s="101">
        <f t="shared" si="1"/>
        <v>0</v>
      </c>
      <c r="D50" s="101">
        <v>0</v>
      </c>
    </row>
    <row r="51" spans="2:4" ht="15">
      <c r="B51" s="100">
        <v>2</v>
      </c>
      <c r="C51" s="101">
        <f t="shared" si="1"/>
        <v>0</v>
      </c>
      <c r="D51" s="101">
        <v>0</v>
      </c>
    </row>
    <row r="52" spans="2:4" ht="15">
      <c r="B52" s="100">
        <v>2</v>
      </c>
      <c r="C52" s="101">
        <f t="shared" si="1"/>
        <v>0</v>
      </c>
      <c r="D52" s="101">
        <v>0</v>
      </c>
    </row>
    <row r="53" spans="2:4" ht="15">
      <c r="B53" s="100">
        <v>2</v>
      </c>
      <c r="C53" s="101">
        <f t="shared" si="1"/>
        <v>0</v>
      </c>
      <c r="D53" s="101">
        <v>0</v>
      </c>
    </row>
    <row r="54" spans="2:4" ht="15">
      <c r="B54" s="100">
        <v>2</v>
      </c>
      <c r="C54" s="101">
        <f t="shared" si="1"/>
        <v>0</v>
      </c>
      <c r="D54" s="101">
        <v>0</v>
      </c>
    </row>
    <row r="55" spans="2:4" ht="15">
      <c r="B55" s="100">
        <v>2</v>
      </c>
      <c r="C55" s="101">
        <f t="shared" si="1"/>
        <v>0</v>
      </c>
      <c r="D55" s="101">
        <v>0</v>
      </c>
    </row>
    <row r="56" spans="2:4" ht="15">
      <c r="B56" s="100">
        <v>2</v>
      </c>
      <c r="C56" s="101">
        <f t="shared" si="1"/>
        <v>0</v>
      </c>
      <c r="D56" s="101">
        <v>0</v>
      </c>
    </row>
    <row r="57" spans="2:4" ht="15">
      <c r="B57" s="100">
        <v>2</v>
      </c>
      <c r="C57" s="101">
        <f t="shared" si="1"/>
        <v>0</v>
      </c>
      <c r="D57" s="101">
        <v>0</v>
      </c>
    </row>
    <row r="58" spans="2:4" ht="15">
      <c r="B58" s="100">
        <v>2</v>
      </c>
      <c r="C58" s="101">
        <f t="shared" si="1"/>
        <v>0</v>
      </c>
      <c r="D58" s="101">
        <v>0</v>
      </c>
    </row>
    <row r="59" spans="2:4" ht="15">
      <c r="B59" s="100">
        <v>2</v>
      </c>
      <c r="C59" s="101">
        <f t="shared" si="1"/>
        <v>0</v>
      </c>
      <c r="D59" s="101">
        <v>0</v>
      </c>
    </row>
    <row r="60" spans="2:4" ht="15">
      <c r="B60" s="100">
        <v>2</v>
      </c>
      <c r="C60" s="101">
        <f t="shared" si="1"/>
        <v>0</v>
      </c>
      <c r="D60" s="101">
        <v>0</v>
      </c>
    </row>
    <row r="61" spans="2:4" ht="15">
      <c r="B61" s="100">
        <v>2</v>
      </c>
      <c r="C61" s="101">
        <f t="shared" si="1"/>
        <v>0</v>
      </c>
      <c r="D61" s="101">
        <v>0</v>
      </c>
    </row>
    <row r="62" spans="2:4" ht="15">
      <c r="B62" s="100">
        <v>2</v>
      </c>
      <c r="C62" s="101">
        <f t="shared" si="1"/>
        <v>0</v>
      </c>
      <c r="D62" s="101">
        <v>0</v>
      </c>
    </row>
    <row r="63" spans="2:4" ht="15">
      <c r="B63" s="100">
        <v>2</v>
      </c>
      <c r="C63" s="101">
        <f t="shared" si="1"/>
        <v>0</v>
      </c>
      <c r="D63" s="101">
        <v>0</v>
      </c>
    </row>
    <row r="64" spans="2:4" ht="15">
      <c r="B64" s="100">
        <v>2</v>
      </c>
      <c r="C64" s="101">
        <f t="shared" si="1"/>
        <v>0</v>
      </c>
      <c r="D64" s="101">
        <v>0</v>
      </c>
    </row>
    <row r="65" spans="2:4" ht="15">
      <c r="B65" s="100">
        <v>2</v>
      </c>
      <c r="C65" s="101">
        <f t="shared" si="1"/>
        <v>0</v>
      </c>
      <c r="D65" s="101">
        <v>0</v>
      </c>
    </row>
    <row r="66" spans="2:4" ht="15">
      <c r="B66" s="100">
        <v>2</v>
      </c>
      <c r="C66" s="101">
        <f aca="true" t="shared" si="2" ref="C66:C97">IF(D66=0,0,1)</f>
        <v>0</v>
      </c>
      <c r="D66" s="101">
        <v>0</v>
      </c>
    </row>
    <row r="67" spans="2:4" ht="15">
      <c r="B67" s="100">
        <v>2</v>
      </c>
      <c r="C67" s="101">
        <f t="shared" si="2"/>
        <v>0</v>
      </c>
      <c r="D67" s="101">
        <v>0</v>
      </c>
    </row>
    <row r="68" spans="2:4" ht="15">
      <c r="B68" s="100">
        <v>2</v>
      </c>
      <c r="C68" s="101">
        <f t="shared" si="2"/>
        <v>0</v>
      </c>
      <c r="D68" s="101">
        <v>0</v>
      </c>
    </row>
    <row r="69" spans="2:4" ht="15">
      <c r="B69" s="100">
        <v>2</v>
      </c>
      <c r="C69" s="101">
        <f t="shared" si="2"/>
        <v>0</v>
      </c>
      <c r="D69" s="101">
        <v>0</v>
      </c>
    </row>
    <row r="70" spans="2:4" ht="15">
      <c r="B70" s="100">
        <v>2</v>
      </c>
      <c r="C70" s="101">
        <f t="shared" si="2"/>
        <v>0</v>
      </c>
      <c r="D70" s="101">
        <v>0</v>
      </c>
    </row>
    <row r="71" spans="2:4" ht="15">
      <c r="B71" s="100">
        <v>2</v>
      </c>
      <c r="C71" s="101">
        <f t="shared" si="2"/>
        <v>0</v>
      </c>
      <c r="D71" s="101">
        <v>0</v>
      </c>
    </row>
    <row r="72" spans="2:4" ht="15">
      <c r="B72" s="100">
        <v>2</v>
      </c>
      <c r="C72" s="101">
        <f t="shared" si="2"/>
        <v>1</v>
      </c>
      <c r="D72" s="101">
        <v>0.5</v>
      </c>
    </row>
    <row r="73" spans="2:4" ht="15">
      <c r="B73" s="100">
        <v>2</v>
      </c>
      <c r="C73" s="101">
        <f t="shared" si="2"/>
        <v>0</v>
      </c>
      <c r="D73" s="101">
        <v>0</v>
      </c>
    </row>
    <row r="74" spans="2:4" ht="15">
      <c r="B74" s="100">
        <v>2</v>
      </c>
      <c r="C74" s="101">
        <f t="shared" si="2"/>
        <v>0</v>
      </c>
      <c r="D74" s="101">
        <v>0</v>
      </c>
    </row>
    <row r="75" spans="2:4" ht="15">
      <c r="B75" s="100">
        <v>2</v>
      </c>
      <c r="C75" s="101">
        <f t="shared" si="2"/>
        <v>0</v>
      </c>
      <c r="D75" s="101">
        <v>0</v>
      </c>
    </row>
    <row r="76" spans="2:4" ht="15">
      <c r="B76" s="100">
        <v>2</v>
      </c>
      <c r="C76" s="101">
        <f t="shared" si="2"/>
        <v>1</v>
      </c>
      <c r="D76" s="101">
        <v>0.5</v>
      </c>
    </row>
    <row r="77" spans="2:4" ht="15">
      <c r="B77" s="100">
        <v>2</v>
      </c>
      <c r="C77" s="101">
        <f t="shared" si="2"/>
        <v>0</v>
      </c>
      <c r="D77" s="101">
        <v>0</v>
      </c>
    </row>
    <row r="78" spans="2:4" ht="15">
      <c r="B78" s="100">
        <v>2</v>
      </c>
      <c r="C78" s="101">
        <f t="shared" si="2"/>
        <v>0</v>
      </c>
      <c r="D78" s="101">
        <v>0</v>
      </c>
    </row>
    <row r="79" spans="2:4" ht="15">
      <c r="B79" s="100">
        <v>2</v>
      </c>
      <c r="C79" s="101">
        <f t="shared" si="2"/>
        <v>0</v>
      </c>
      <c r="D79" s="101">
        <v>0</v>
      </c>
    </row>
    <row r="80" spans="2:4" ht="15">
      <c r="B80" s="100">
        <v>2</v>
      </c>
      <c r="C80" s="101">
        <f t="shared" si="2"/>
        <v>0</v>
      </c>
      <c r="D80" s="101">
        <v>0</v>
      </c>
    </row>
    <row r="81" spans="2:4" ht="15">
      <c r="B81" s="100">
        <v>2</v>
      </c>
      <c r="C81" s="101">
        <f t="shared" si="2"/>
        <v>0</v>
      </c>
      <c r="D81" s="101">
        <v>0</v>
      </c>
    </row>
    <row r="82" spans="2:4" ht="15">
      <c r="B82" s="100">
        <v>2</v>
      </c>
      <c r="C82" s="101">
        <f t="shared" si="2"/>
        <v>0</v>
      </c>
      <c r="D82" s="101">
        <v>0</v>
      </c>
    </row>
    <row r="83" spans="2:4" ht="15">
      <c r="B83" s="100">
        <v>2</v>
      </c>
      <c r="C83" s="101">
        <f t="shared" si="2"/>
        <v>0</v>
      </c>
      <c r="D83" s="101">
        <v>0</v>
      </c>
    </row>
    <row r="84" spans="2:4" ht="15">
      <c r="B84" s="100">
        <v>2</v>
      </c>
      <c r="C84" s="101">
        <f t="shared" si="2"/>
        <v>0</v>
      </c>
      <c r="D84" s="101">
        <v>0</v>
      </c>
    </row>
    <row r="85" spans="2:4" ht="15">
      <c r="B85" s="100">
        <v>2</v>
      </c>
      <c r="C85" s="101">
        <f t="shared" si="2"/>
        <v>0</v>
      </c>
      <c r="D85" s="101">
        <v>0</v>
      </c>
    </row>
    <row r="86" spans="2:4" ht="15">
      <c r="B86" s="100">
        <v>2</v>
      </c>
      <c r="C86" s="101">
        <f t="shared" si="2"/>
        <v>0</v>
      </c>
      <c r="D86" s="101">
        <v>0</v>
      </c>
    </row>
    <row r="87" spans="2:4" ht="15">
      <c r="B87" s="100">
        <v>2</v>
      </c>
      <c r="C87" s="101">
        <f t="shared" si="2"/>
        <v>0</v>
      </c>
      <c r="D87" s="101">
        <v>0</v>
      </c>
    </row>
    <row r="88" spans="2:4" ht="15">
      <c r="B88" s="100">
        <v>2</v>
      </c>
      <c r="C88" s="101">
        <f t="shared" si="2"/>
        <v>0</v>
      </c>
      <c r="D88" s="101">
        <v>0</v>
      </c>
    </row>
    <row r="89" spans="2:4" ht="15">
      <c r="B89" s="100">
        <v>2</v>
      </c>
      <c r="C89" s="101">
        <f t="shared" si="2"/>
        <v>0</v>
      </c>
      <c r="D89" s="101">
        <v>0</v>
      </c>
    </row>
    <row r="90" spans="2:4" ht="15">
      <c r="B90" s="100">
        <v>2</v>
      </c>
      <c r="C90" s="101">
        <f t="shared" si="2"/>
        <v>0</v>
      </c>
      <c r="D90" s="101">
        <v>0</v>
      </c>
    </row>
    <row r="91" spans="2:4" ht="15">
      <c r="B91" s="100">
        <v>2</v>
      </c>
      <c r="C91" s="101">
        <f t="shared" si="2"/>
        <v>0</v>
      </c>
      <c r="D91" s="101">
        <v>0</v>
      </c>
    </row>
    <row r="92" spans="2:4" ht="15">
      <c r="B92" s="100">
        <v>2</v>
      </c>
      <c r="C92" s="101">
        <f t="shared" si="2"/>
        <v>0</v>
      </c>
      <c r="D92" s="101">
        <v>0</v>
      </c>
    </row>
    <row r="93" spans="2:4" ht="15">
      <c r="B93" s="100">
        <v>2</v>
      </c>
      <c r="C93" s="101">
        <f t="shared" si="2"/>
        <v>0</v>
      </c>
      <c r="D93" s="101">
        <v>0</v>
      </c>
    </row>
    <row r="94" spans="2:4" ht="15">
      <c r="B94" s="100">
        <v>2</v>
      </c>
      <c r="C94" s="101">
        <f t="shared" si="2"/>
        <v>0</v>
      </c>
      <c r="D94" s="101">
        <v>0</v>
      </c>
    </row>
    <row r="95" spans="2:4" ht="15">
      <c r="B95" s="100">
        <v>2</v>
      </c>
      <c r="C95" s="101">
        <f t="shared" si="2"/>
        <v>0</v>
      </c>
      <c r="D95" s="101">
        <v>0</v>
      </c>
    </row>
    <row r="96" spans="2:4" ht="15">
      <c r="B96" s="100">
        <v>2</v>
      </c>
      <c r="C96" s="101">
        <f t="shared" si="2"/>
        <v>0</v>
      </c>
      <c r="D96" s="101">
        <v>0</v>
      </c>
    </row>
    <row r="97" spans="2:4" ht="15">
      <c r="B97" s="100">
        <v>2</v>
      </c>
      <c r="C97" s="101">
        <f t="shared" si="2"/>
        <v>0</v>
      </c>
      <c r="D97" s="101">
        <v>0</v>
      </c>
    </row>
    <row r="98" spans="2:4" ht="15">
      <c r="B98" s="100">
        <v>2</v>
      </c>
      <c r="C98" s="101">
        <f aca="true" t="shared" si="3" ref="C98:C129">IF(D98=0,0,1)</f>
        <v>0</v>
      </c>
      <c r="D98" s="101">
        <v>0</v>
      </c>
    </row>
    <row r="99" spans="2:4" ht="15">
      <c r="B99" s="100">
        <v>2</v>
      </c>
      <c r="C99" s="101">
        <f t="shared" si="3"/>
        <v>0</v>
      </c>
      <c r="D99" s="101">
        <v>0</v>
      </c>
    </row>
    <row r="100" spans="2:4" ht="15">
      <c r="B100" s="100">
        <v>2</v>
      </c>
      <c r="C100" s="101">
        <f t="shared" si="3"/>
        <v>0</v>
      </c>
      <c r="D100" s="101">
        <v>0</v>
      </c>
    </row>
    <row r="101" spans="2:4" ht="15">
      <c r="B101" s="100">
        <v>2</v>
      </c>
      <c r="C101" s="101">
        <f t="shared" si="3"/>
        <v>0</v>
      </c>
      <c r="D101" s="101">
        <v>0</v>
      </c>
    </row>
    <row r="102" spans="2:4" ht="15">
      <c r="B102" s="100">
        <v>2</v>
      </c>
      <c r="C102" s="101">
        <f t="shared" si="3"/>
        <v>0</v>
      </c>
      <c r="D102" s="101">
        <v>0</v>
      </c>
    </row>
    <row r="103" spans="2:4" ht="15">
      <c r="B103" s="100">
        <v>2</v>
      </c>
      <c r="C103" s="101">
        <f t="shared" si="3"/>
        <v>0</v>
      </c>
      <c r="D103" s="101">
        <v>0</v>
      </c>
    </row>
    <row r="104" spans="2:4" ht="15">
      <c r="B104" s="100">
        <v>2</v>
      </c>
      <c r="C104" s="101">
        <f t="shared" si="3"/>
        <v>0</v>
      </c>
      <c r="D104" s="101">
        <v>0</v>
      </c>
    </row>
    <row r="105" spans="2:4" ht="15">
      <c r="B105" s="100">
        <v>2</v>
      </c>
      <c r="C105" s="101">
        <f t="shared" si="3"/>
        <v>0</v>
      </c>
      <c r="D105" s="101">
        <v>0</v>
      </c>
    </row>
    <row r="106" spans="2:4" ht="15">
      <c r="B106" s="100">
        <v>2</v>
      </c>
      <c r="C106" s="101">
        <f t="shared" si="3"/>
        <v>0</v>
      </c>
      <c r="D106" s="101">
        <v>0</v>
      </c>
    </row>
    <row r="107" spans="2:4" ht="15">
      <c r="B107" s="100">
        <v>2</v>
      </c>
      <c r="C107" s="101">
        <f t="shared" si="3"/>
        <v>0</v>
      </c>
      <c r="D107" s="101">
        <v>0</v>
      </c>
    </row>
    <row r="108" spans="2:4" ht="15">
      <c r="B108" s="100">
        <v>2</v>
      </c>
      <c r="C108" s="101">
        <f t="shared" si="3"/>
        <v>0</v>
      </c>
      <c r="D108" s="101">
        <v>0</v>
      </c>
    </row>
    <row r="109" spans="2:4" ht="15">
      <c r="B109" s="100">
        <v>2</v>
      </c>
      <c r="C109" s="101">
        <f t="shared" si="3"/>
        <v>0</v>
      </c>
      <c r="D109" s="101">
        <v>0</v>
      </c>
    </row>
    <row r="110" spans="2:4" ht="15">
      <c r="B110" s="100">
        <v>2</v>
      </c>
      <c r="C110" s="101">
        <f t="shared" si="3"/>
        <v>0</v>
      </c>
      <c r="D110" s="101">
        <v>0</v>
      </c>
    </row>
    <row r="111" spans="2:4" ht="15">
      <c r="B111" s="100">
        <v>2</v>
      </c>
      <c r="C111" s="101">
        <f t="shared" si="3"/>
        <v>0</v>
      </c>
      <c r="D111" s="101">
        <v>0</v>
      </c>
    </row>
    <row r="112" spans="2:4" ht="15">
      <c r="B112" s="100">
        <v>2</v>
      </c>
      <c r="C112" s="101">
        <f t="shared" si="3"/>
        <v>0</v>
      </c>
      <c r="D112" s="101">
        <v>0</v>
      </c>
    </row>
    <row r="113" spans="2:4" ht="15">
      <c r="B113" s="100">
        <v>2</v>
      </c>
      <c r="C113" s="101">
        <f t="shared" si="3"/>
        <v>0</v>
      </c>
      <c r="D113" s="101">
        <v>0</v>
      </c>
    </row>
    <row r="114" spans="2:4" ht="15">
      <c r="B114" s="100">
        <v>2</v>
      </c>
      <c r="C114" s="101">
        <f t="shared" si="3"/>
        <v>0</v>
      </c>
      <c r="D114" s="101">
        <v>0</v>
      </c>
    </row>
    <row r="115" spans="2:4" ht="15">
      <c r="B115" s="100">
        <v>2</v>
      </c>
      <c r="C115" s="101">
        <f t="shared" si="3"/>
        <v>0</v>
      </c>
      <c r="D115" s="101">
        <v>0</v>
      </c>
    </row>
    <row r="116" spans="2:4" ht="15">
      <c r="B116" s="100">
        <v>2</v>
      </c>
      <c r="C116" s="101">
        <f t="shared" si="3"/>
        <v>0</v>
      </c>
      <c r="D116" s="101">
        <v>0</v>
      </c>
    </row>
    <row r="117" spans="2:4" ht="15">
      <c r="B117" s="100">
        <v>2</v>
      </c>
      <c r="C117" s="101">
        <f t="shared" si="3"/>
        <v>0</v>
      </c>
      <c r="D117" s="101">
        <v>0</v>
      </c>
    </row>
    <row r="118" spans="2:4" ht="15">
      <c r="B118" s="100">
        <v>2</v>
      </c>
      <c r="C118" s="101">
        <f t="shared" si="3"/>
        <v>0</v>
      </c>
      <c r="D118" s="101">
        <v>0</v>
      </c>
    </row>
    <row r="119" spans="2:4" ht="15">
      <c r="B119" s="100">
        <v>2</v>
      </c>
      <c r="C119" s="101">
        <f t="shared" si="3"/>
        <v>1</v>
      </c>
      <c r="D119" s="101">
        <v>0.5</v>
      </c>
    </row>
    <row r="120" spans="2:4" ht="15">
      <c r="B120" s="100">
        <v>2</v>
      </c>
      <c r="C120" s="101">
        <f t="shared" si="3"/>
        <v>0</v>
      </c>
      <c r="D120" s="101">
        <v>0</v>
      </c>
    </row>
    <row r="121" spans="2:4" ht="15">
      <c r="B121" s="100">
        <v>2</v>
      </c>
      <c r="C121" s="101">
        <f t="shared" si="3"/>
        <v>0</v>
      </c>
      <c r="D121" s="101">
        <v>0</v>
      </c>
    </row>
    <row r="122" spans="2:4" ht="15">
      <c r="B122" s="100">
        <v>2</v>
      </c>
      <c r="C122" s="101">
        <f t="shared" si="3"/>
        <v>1</v>
      </c>
      <c r="D122" s="101">
        <v>0.5</v>
      </c>
    </row>
    <row r="123" spans="2:4" ht="15">
      <c r="B123" s="100">
        <v>2</v>
      </c>
      <c r="C123" s="101">
        <f t="shared" si="3"/>
        <v>1</v>
      </c>
      <c r="D123" s="101">
        <v>0.5</v>
      </c>
    </row>
    <row r="124" spans="2:4" ht="15">
      <c r="B124" s="100">
        <v>2</v>
      </c>
      <c r="C124" s="101">
        <f t="shared" si="3"/>
        <v>0</v>
      </c>
      <c r="D124" s="101">
        <v>0</v>
      </c>
    </row>
    <row r="125" spans="2:4" ht="15">
      <c r="B125" s="100">
        <v>2</v>
      </c>
      <c r="C125" s="101">
        <f t="shared" si="3"/>
        <v>0</v>
      </c>
      <c r="D125" s="101">
        <v>0</v>
      </c>
    </row>
    <row r="126" spans="2:4" ht="15">
      <c r="B126" s="100">
        <v>2</v>
      </c>
      <c r="C126" s="101">
        <f t="shared" si="3"/>
        <v>1</v>
      </c>
      <c r="D126" s="101">
        <v>0.5</v>
      </c>
    </row>
    <row r="127" spans="2:4" ht="15">
      <c r="B127" s="100">
        <v>2</v>
      </c>
      <c r="C127" s="101">
        <f t="shared" si="3"/>
        <v>1</v>
      </c>
      <c r="D127" s="101">
        <v>0.5</v>
      </c>
    </row>
    <row r="128" spans="2:4" ht="15">
      <c r="B128" s="100">
        <v>2</v>
      </c>
      <c r="C128" s="101">
        <f t="shared" si="3"/>
        <v>0</v>
      </c>
      <c r="D128" s="101">
        <v>0</v>
      </c>
    </row>
    <row r="129" spans="2:4" ht="15">
      <c r="B129" s="100">
        <v>2</v>
      </c>
      <c r="C129" s="101">
        <f t="shared" si="3"/>
        <v>1</v>
      </c>
      <c r="D129" s="101">
        <v>0.5</v>
      </c>
    </row>
    <row r="130" spans="2:4" ht="15">
      <c r="B130" s="100">
        <v>2</v>
      </c>
      <c r="C130" s="101">
        <f aca="true" t="shared" si="4" ref="C130:C161">IF(D130=0,0,1)</f>
        <v>1</v>
      </c>
      <c r="D130" s="101">
        <v>0.5</v>
      </c>
    </row>
    <row r="131" spans="2:4" ht="15">
      <c r="B131" s="100">
        <v>2</v>
      </c>
      <c r="C131" s="101">
        <f t="shared" si="4"/>
        <v>0</v>
      </c>
      <c r="D131" s="101">
        <v>0</v>
      </c>
    </row>
    <row r="132" spans="2:4" ht="15">
      <c r="B132" s="100">
        <v>2</v>
      </c>
      <c r="C132" s="101">
        <f t="shared" si="4"/>
        <v>0</v>
      </c>
      <c r="D132" s="101">
        <v>0</v>
      </c>
    </row>
    <row r="133" spans="2:4" ht="15">
      <c r="B133" s="100">
        <v>2</v>
      </c>
      <c r="C133" s="101">
        <f t="shared" si="4"/>
        <v>0</v>
      </c>
      <c r="D133" s="101">
        <v>0</v>
      </c>
    </row>
    <row r="134" spans="2:4" ht="15">
      <c r="B134" s="100">
        <v>2</v>
      </c>
      <c r="C134" s="101">
        <f t="shared" si="4"/>
        <v>0</v>
      </c>
      <c r="D134" s="101">
        <v>0</v>
      </c>
    </row>
    <row r="135" spans="2:4" ht="15">
      <c r="B135" s="100">
        <v>2</v>
      </c>
      <c r="C135" s="101">
        <f t="shared" si="4"/>
        <v>0</v>
      </c>
      <c r="D135" s="101">
        <v>0</v>
      </c>
    </row>
    <row r="136" spans="2:4" ht="15">
      <c r="B136" s="100">
        <v>2</v>
      </c>
      <c r="C136" s="101">
        <f t="shared" si="4"/>
        <v>0</v>
      </c>
      <c r="D136" s="101">
        <v>0</v>
      </c>
    </row>
    <row r="137" spans="2:4" ht="15">
      <c r="B137" s="100">
        <v>2</v>
      </c>
      <c r="C137" s="101">
        <f t="shared" si="4"/>
        <v>0</v>
      </c>
      <c r="D137" s="101">
        <v>0</v>
      </c>
    </row>
    <row r="138" spans="2:4" ht="15">
      <c r="B138" s="100">
        <v>2</v>
      </c>
      <c r="C138" s="101">
        <f t="shared" si="4"/>
        <v>0</v>
      </c>
      <c r="D138" s="101">
        <v>0</v>
      </c>
    </row>
    <row r="139" spans="2:4" ht="15">
      <c r="B139" s="100">
        <v>2</v>
      </c>
      <c r="C139" s="101">
        <f t="shared" si="4"/>
        <v>0</v>
      </c>
      <c r="D139" s="101">
        <v>0</v>
      </c>
    </row>
    <row r="140" spans="2:4" ht="15">
      <c r="B140" s="100">
        <v>2</v>
      </c>
      <c r="C140" s="101">
        <f t="shared" si="4"/>
        <v>0</v>
      </c>
      <c r="D140" s="101">
        <v>0</v>
      </c>
    </row>
    <row r="141" spans="2:4" ht="15">
      <c r="B141" s="100">
        <v>2</v>
      </c>
      <c r="C141" s="101">
        <f t="shared" si="4"/>
        <v>0</v>
      </c>
      <c r="D141" s="101">
        <v>0</v>
      </c>
    </row>
    <row r="142" spans="2:4" ht="15">
      <c r="B142" s="100">
        <v>2</v>
      </c>
      <c r="C142" s="101">
        <f t="shared" si="4"/>
        <v>0</v>
      </c>
      <c r="D142" s="101">
        <v>0</v>
      </c>
    </row>
    <row r="143" spans="2:4" ht="15">
      <c r="B143" s="100">
        <v>2</v>
      </c>
      <c r="C143" s="101">
        <f t="shared" si="4"/>
        <v>0</v>
      </c>
      <c r="D143" s="101">
        <v>0</v>
      </c>
    </row>
    <row r="144" spans="2:4" ht="15">
      <c r="B144" s="100">
        <v>2</v>
      </c>
      <c r="C144" s="101">
        <f t="shared" si="4"/>
        <v>0</v>
      </c>
      <c r="D144" s="101">
        <v>0</v>
      </c>
    </row>
    <row r="145" spans="2:4" ht="15">
      <c r="B145" s="100">
        <v>2</v>
      </c>
      <c r="C145" s="101">
        <f t="shared" si="4"/>
        <v>0</v>
      </c>
      <c r="D145" s="101">
        <v>0</v>
      </c>
    </row>
    <row r="146" spans="2:4" ht="15">
      <c r="B146" s="100">
        <v>2</v>
      </c>
      <c r="C146" s="101">
        <f t="shared" si="4"/>
        <v>0</v>
      </c>
      <c r="D146" s="101">
        <v>0</v>
      </c>
    </row>
    <row r="147" spans="2:4" ht="15">
      <c r="B147" s="100">
        <v>2</v>
      </c>
      <c r="C147" s="101">
        <f t="shared" si="4"/>
        <v>0</v>
      </c>
      <c r="D147" s="101">
        <v>0</v>
      </c>
    </row>
    <row r="148" spans="2:4" ht="15">
      <c r="B148" s="100">
        <v>2</v>
      </c>
      <c r="C148" s="101">
        <f t="shared" si="4"/>
        <v>0</v>
      </c>
      <c r="D148" s="101">
        <v>0</v>
      </c>
    </row>
    <row r="149" spans="2:4" ht="15">
      <c r="B149" s="100">
        <v>2</v>
      </c>
      <c r="C149" s="101">
        <f t="shared" si="4"/>
        <v>0</v>
      </c>
      <c r="D149" s="101">
        <v>0</v>
      </c>
    </row>
    <row r="150" spans="2:4" ht="15">
      <c r="B150" s="100">
        <v>2</v>
      </c>
      <c r="C150" s="101">
        <f t="shared" si="4"/>
        <v>0</v>
      </c>
      <c r="D150" s="101">
        <v>0</v>
      </c>
    </row>
    <row r="151" spans="2:4" ht="15">
      <c r="B151" s="100">
        <v>2</v>
      </c>
      <c r="C151" s="101">
        <f t="shared" si="4"/>
        <v>0</v>
      </c>
      <c r="D151" s="101">
        <v>0</v>
      </c>
    </row>
    <row r="152" spans="1:4" s="5" customFormat="1" ht="15">
      <c r="A152" s="94" t="s">
        <v>86</v>
      </c>
      <c r="B152" s="95">
        <f>SUM(B2:B151)</f>
        <v>300</v>
      </c>
      <c r="C152" s="95">
        <f>SUM(C2:C151)</f>
        <v>11</v>
      </c>
      <c r="D152" s="96"/>
    </row>
    <row r="153" spans="1:4" s="5" customFormat="1" ht="45">
      <c r="A153" s="97" t="s">
        <v>87</v>
      </c>
      <c r="B153" s="98"/>
      <c r="C153" s="98">
        <f>C152/B152</f>
        <v>0.03666666666666667</v>
      </c>
      <c r="D153" s="9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Houston</dc:creator>
  <cp:keywords/>
  <dc:description/>
  <cp:lastModifiedBy>Tuccar, Merve</cp:lastModifiedBy>
  <dcterms:created xsi:type="dcterms:W3CDTF">2012-09-06T16:34:45Z</dcterms:created>
  <dcterms:modified xsi:type="dcterms:W3CDTF">2016-05-12T21:16:25Z</dcterms:modified>
  <cp:category/>
  <cp:version/>
  <cp:contentType/>
  <cp:contentStatus/>
</cp:coreProperties>
</file>